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480" windowHeight="11580" tabRatio="939" firstSheet="1" activeTab="1"/>
  </bookViews>
  <sheets>
    <sheet name="Τιμές" sheetId="3" state="hidden" r:id="rId1"/>
    <sheet name="ΕΕΠ" sheetId="23" r:id="rId2"/>
    <sheet name="ΕΒΠ" sheetId="22" r:id="rId3"/>
    <sheet name="ΠΕ21-26 ΚΥΡΙΟΣ" sheetId="7" r:id="rId4"/>
    <sheet name="ΠΕ21-26 ΕΠΙΚΟΥΡΙΚΟΣ" sheetId="8" r:id="rId5"/>
    <sheet name="ΠΕ22" sheetId="9" r:id="rId6"/>
    <sheet name="ΠΕ23 ΚΥΡΙΟΣ" sheetId="10" r:id="rId7"/>
    <sheet name="ΠΕ23 ΕΠΙΚΟΥΡΙΚΟΣ" sheetId="11" r:id="rId8"/>
    <sheet name="ΠΕ24" sheetId="12" r:id="rId9"/>
    <sheet name="ΠΕ25 ΚΥΡΙΟΣ" sheetId="13" r:id="rId10"/>
    <sheet name="ΠΕ25 ΕΠΙΚΟΥΡΙΚΟΣ" sheetId="14" r:id="rId11"/>
    <sheet name="ΠΕ28 ΚΥΡΙΟΣ" sheetId="15" r:id="rId12"/>
    <sheet name="ΠΕ28 ΕΠΙΚΟΥΡΙΚΟΣ" sheetId="16" r:id="rId13"/>
    <sheet name="ΠΕ29 ΚΥΡΙΟΣ" sheetId="17" r:id="rId14"/>
    <sheet name="ΠΕ29 ΕΠΙΚΟΥΡΙΚΟΣ" sheetId="18" r:id="rId15"/>
    <sheet name="ΠΕ30 ΚΥΡΙΟΣ" sheetId="19" r:id="rId16"/>
    <sheet name="ΠΕ30 ΕΠΙΚΟΥΡΙΚΟΣ" sheetId="20" r:id="rId17"/>
    <sheet name="ΑΠΟΡΡΙΠΤΕΟΙ" sheetId="21" r:id="rId18"/>
  </sheets>
  <externalReferences>
    <externalReference r:id="rId19"/>
  </externalReferences>
  <definedNames>
    <definedName name="NAI_OXI">Τιμές!$L$2:$L$3</definedName>
    <definedName name="ΑΔΤ_ΔΙΑΒΑΤΗΡΙΟ">Τιμές!$B$2:$B$3</definedName>
    <definedName name="ΑΕΙ_ΤΕΙ">Τιμές!$E$2:$E$3</definedName>
    <definedName name="ΑΠΑΙΤΕΙΤΑΙ_ΔΕΝ_ΑΠΑΙΤΕΙΤΑΙ">Τιμές!$D$2:$D$3</definedName>
    <definedName name="ΑΠΑΙΤΟΥΜΕΝΟΣ_ΤΙΤΛΟΣ">Τιμές!$J$2:$J$3</definedName>
    <definedName name="ΓΝΩΣΗ_BRAILLE">#REF!</definedName>
    <definedName name="ΓΝΩΣΗ_ΕΝΓ">#REF!</definedName>
    <definedName name="ΔΕΝ_ΑΠΑΙΤΕΙΤΑΙ">Τιμές!$H$2:$H$4</definedName>
    <definedName name="ΕΙΔΙΚΟΤΗΤΑ">[1]Τιμές!$A$2:$A$121</definedName>
    <definedName name="ΕΙΔΙΚΟΤΗΤΑ_ΕΒΠ">Τιμές!$F$2</definedName>
    <definedName name="ΕΙΔΙΚΟΤΗΤΑ_ΕΕΠ">Τιμές!$C$2:$C$12</definedName>
    <definedName name="ΚΑΤΗΓΟΡΙΑ_ΠΙΝΑΚΑ">Τιμές!$G$2:$G$3</definedName>
    <definedName name="ΚΑΤΗΓΟΡΙΑ_ΠΤΥΧΙΟΥ">Τιμές!$K$2:$K$3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Τιμές!$H$2:$H$4</definedName>
    <definedName name="ΠΟΛΥΤΕΚΝΟΣ_ΤΡΙΤΕΚΝΟΣ">Τιμές!$S$2:$S$4</definedName>
    <definedName name="ΠΟΛΥΤΕΝΟΣ_ΤΡΙΤΕΚΝΟΣ">Τιμές!$S$2:$S$4</definedName>
  </definedNames>
  <calcPr calcId="124519"/>
</workbook>
</file>

<file path=xl/calcChain.xml><?xml version="1.0" encoding="utf-8"?>
<calcChain xmlns="http://schemas.openxmlformats.org/spreadsheetml/2006/main">
  <c r="W160" i="22"/>
  <c r="V160"/>
  <c r="U160"/>
  <c r="X160" s="1"/>
  <c r="T160"/>
  <c r="S160"/>
  <c r="R160"/>
  <c r="Y160" s="1"/>
  <c r="W159"/>
  <c r="V159"/>
  <c r="U159"/>
  <c r="X159" s="1"/>
  <c r="T159"/>
  <c r="S159"/>
  <c r="R159"/>
  <c r="Y159" s="1"/>
  <c r="W158"/>
  <c r="V158"/>
  <c r="U158"/>
  <c r="X158" s="1"/>
  <c r="T158"/>
  <c r="S158"/>
  <c r="R158"/>
  <c r="Y158" s="1"/>
  <c r="W157"/>
  <c r="V157"/>
  <c r="U157"/>
  <c r="X157" s="1"/>
  <c r="T157"/>
  <c r="S157"/>
  <c r="R157"/>
  <c r="Y157" s="1"/>
  <c r="W156"/>
  <c r="V156"/>
  <c r="U156"/>
  <c r="X156" s="1"/>
  <c r="T156"/>
  <c r="S156"/>
  <c r="R156"/>
  <c r="Y156" s="1"/>
  <c r="W155"/>
  <c r="V155"/>
  <c r="U155"/>
  <c r="X155" s="1"/>
  <c r="T155"/>
  <c r="S155"/>
  <c r="R155"/>
  <c r="Y155" s="1"/>
  <c r="W154"/>
  <c r="V154"/>
  <c r="U154"/>
  <c r="X154" s="1"/>
  <c r="T154"/>
  <c r="S154"/>
  <c r="R154"/>
  <c r="Y154" s="1"/>
  <c r="W153"/>
  <c r="V153"/>
  <c r="U153"/>
  <c r="X153" s="1"/>
  <c r="T153"/>
  <c r="S153"/>
  <c r="R153"/>
  <c r="Y153" s="1"/>
  <c r="W152"/>
  <c r="V152"/>
  <c r="U152"/>
  <c r="X152" s="1"/>
  <c r="T152"/>
  <c r="S152"/>
  <c r="R152"/>
  <c r="Y152" s="1"/>
  <c r="W151"/>
  <c r="V151"/>
  <c r="U151"/>
  <c r="X151" s="1"/>
  <c r="T151"/>
  <c r="S151"/>
  <c r="R151"/>
  <c r="Y151" s="1"/>
  <c r="W150"/>
  <c r="V150"/>
  <c r="U150"/>
  <c r="X150" s="1"/>
  <c r="T150"/>
  <c r="S150"/>
  <c r="R150"/>
  <c r="Y150" s="1"/>
  <c r="W149"/>
  <c r="V149"/>
  <c r="U149"/>
  <c r="X149" s="1"/>
  <c r="T149"/>
  <c r="S149"/>
  <c r="R149"/>
  <c r="Y149" s="1"/>
  <c r="W148"/>
  <c r="V148"/>
  <c r="U148"/>
  <c r="X148" s="1"/>
  <c r="T148"/>
  <c r="S148"/>
  <c r="R148"/>
  <c r="Y148" s="1"/>
  <c r="W147"/>
  <c r="V147"/>
  <c r="U147"/>
  <c r="X147" s="1"/>
  <c r="T147"/>
  <c r="S147"/>
  <c r="R147"/>
  <c r="Y147" s="1"/>
  <c r="W146"/>
  <c r="V146"/>
  <c r="U146"/>
  <c r="X146" s="1"/>
  <c r="T146"/>
  <c r="S146"/>
  <c r="R146"/>
  <c r="Y146" s="1"/>
  <c r="W145"/>
  <c r="V145"/>
  <c r="U145"/>
  <c r="X145" s="1"/>
  <c r="T145"/>
  <c r="S145"/>
  <c r="R145"/>
  <c r="Y145" s="1"/>
  <c r="W144"/>
  <c r="V144"/>
  <c r="U144"/>
  <c r="X144" s="1"/>
  <c r="T144"/>
  <c r="S144"/>
  <c r="R144"/>
  <c r="Y144" s="1"/>
  <c r="W143"/>
  <c r="V143"/>
  <c r="U143"/>
  <c r="X143" s="1"/>
  <c r="T143"/>
  <c r="S143"/>
  <c r="R143"/>
  <c r="Y143" s="1"/>
  <c r="W142"/>
  <c r="V142"/>
  <c r="U142"/>
  <c r="X142" s="1"/>
  <c r="T142"/>
  <c r="S142"/>
  <c r="R142"/>
  <c r="Y142" s="1"/>
  <c r="W141"/>
  <c r="V141"/>
  <c r="U141"/>
  <c r="X141" s="1"/>
  <c r="T141"/>
  <c r="S141"/>
  <c r="R141"/>
  <c r="Y141" s="1"/>
  <c r="W140"/>
  <c r="V140"/>
  <c r="U140"/>
  <c r="X140" s="1"/>
  <c r="T140"/>
  <c r="S140"/>
  <c r="R140"/>
  <c r="Y140" s="1"/>
  <c r="W139"/>
  <c r="V139"/>
  <c r="U139"/>
  <c r="X139" s="1"/>
  <c r="T139"/>
  <c r="S139"/>
  <c r="R139"/>
  <c r="Y139" s="1"/>
  <c r="W138"/>
  <c r="V138"/>
  <c r="U138"/>
  <c r="X138" s="1"/>
  <c r="T138"/>
  <c r="S138"/>
  <c r="R138"/>
  <c r="Y138" s="1"/>
  <c r="W137"/>
  <c r="V137"/>
  <c r="U137"/>
  <c r="X137" s="1"/>
  <c r="T137"/>
  <c r="S137"/>
  <c r="R137"/>
  <c r="Y137" s="1"/>
  <c r="W136"/>
  <c r="V136"/>
  <c r="U136"/>
  <c r="X136" s="1"/>
  <c r="T136"/>
  <c r="S136"/>
  <c r="R136"/>
  <c r="Y136" s="1"/>
  <c r="W135"/>
  <c r="V135"/>
  <c r="U135"/>
  <c r="X135" s="1"/>
  <c r="T135"/>
  <c r="S135"/>
  <c r="R135"/>
  <c r="Y135" s="1"/>
  <c r="W134"/>
  <c r="V134"/>
  <c r="U134"/>
  <c r="X134" s="1"/>
  <c r="T134"/>
  <c r="S134"/>
  <c r="R134"/>
  <c r="Y134" s="1"/>
  <c r="W133"/>
  <c r="V133"/>
  <c r="U133"/>
  <c r="X133" s="1"/>
  <c r="T133"/>
  <c r="S133"/>
  <c r="R133"/>
  <c r="Y133" s="1"/>
  <c r="W132"/>
  <c r="V132"/>
  <c r="U132"/>
  <c r="X132" s="1"/>
  <c r="T132"/>
  <c r="S132"/>
  <c r="R132"/>
  <c r="Y132" s="1"/>
  <c r="W131"/>
  <c r="V131"/>
  <c r="U131"/>
  <c r="X131" s="1"/>
  <c r="T131"/>
  <c r="S131"/>
  <c r="R131"/>
  <c r="Y131" s="1"/>
  <c r="W130"/>
  <c r="V130"/>
  <c r="U130"/>
  <c r="X130" s="1"/>
  <c r="T130"/>
  <c r="S130"/>
  <c r="R130"/>
  <c r="Y130" s="1"/>
  <c r="W129"/>
  <c r="V129"/>
  <c r="U129"/>
  <c r="X129" s="1"/>
  <c r="T129"/>
  <c r="S129"/>
  <c r="R129"/>
  <c r="Y129" s="1"/>
  <c r="W128"/>
  <c r="V128"/>
  <c r="U128"/>
  <c r="X128" s="1"/>
  <c r="T128"/>
  <c r="S128"/>
  <c r="R128"/>
  <c r="Y128" s="1"/>
  <c r="W127"/>
  <c r="V127"/>
  <c r="U127"/>
  <c r="X127" s="1"/>
  <c r="T127"/>
  <c r="S127"/>
  <c r="R127"/>
  <c r="Y127" s="1"/>
  <c r="W126"/>
  <c r="V126"/>
  <c r="U126"/>
  <c r="X126" s="1"/>
  <c r="T126"/>
  <c r="S126"/>
  <c r="R126"/>
  <c r="Y126" s="1"/>
  <c r="W125"/>
  <c r="V125"/>
  <c r="U125"/>
  <c r="X125" s="1"/>
  <c r="T125"/>
  <c r="S125"/>
  <c r="R125"/>
  <c r="Y125" s="1"/>
  <c r="W124"/>
  <c r="V124"/>
  <c r="U124"/>
  <c r="X124" s="1"/>
  <c r="T124"/>
  <c r="S124"/>
  <c r="R124"/>
  <c r="Y124" s="1"/>
  <c r="W123"/>
  <c r="V123"/>
  <c r="U123"/>
  <c r="X123" s="1"/>
  <c r="T123"/>
  <c r="S123"/>
  <c r="R123"/>
  <c r="Y123" s="1"/>
  <c r="W122"/>
  <c r="V122"/>
  <c r="U122"/>
  <c r="X122" s="1"/>
  <c r="T122"/>
  <c r="S122"/>
  <c r="R122"/>
  <c r="Y122" s="1"/>
  <c r="W121"/>
  <c r="V121"/>
  <c r="U121"/>
  <c r="X121" s="1"/>
  <c r="T121"/>
  <c r="S121"/>
  <c r="R121"/>
  <c r="Y121" s="1"/>
  <c r="W120"/>
  <c r="V120"/>
  <c r="U120"/>
  <c r="X120" s="1"/>
  <c r="T120"/>
  <c r="S120"/>
  <c r="R120"/>
  <c r="Y120" s="1"/>
  <c r="W119"/>
  <c r="V119"/>
  <c r="U119"/>
  <c r="X119" s="1"/>
  <c r="T119"/>
  <c r="S119"/>
  <c r="R119"/>
  <c r="Y119" s="1"/>
  <c r="W118"/>
  <c r="V118"/>
  <c r="U118"/>
  <c r="X118" s="1"/>
  <c r="T118"/>
  <c r="S118"/>
  <c r="R118"/>
  <c r="Y118" s="1"/>
  <c r="W117"/>
  <c r="V117"/>
  <c r="U117"/>
  <c r="X117" s="1"/>
  <c r="T117"/>
  <c r="S117"/>
  <c r="R117"/>
  <c r="Y117" s="1"/>
  <c r="W116"/>
  <c r="V116"/>
  <c r="U116"/>
  <c r="X116" s="1"/>
  <c r="T116"/>
  <c r="S116"/>
  <c r="R116"/>
  <c r="Y116" s="1"/>
  <c r="W115"/>
  <c r="V115"/>
  <c r="U115"/>
  <c r="X115" s="1"/>
  <c r="T115"/>
  <c r="S115"/>
  <c r="R115"/>
  <c r="Y115" s="1"/>
  <c r="W114"/>
  <c r="V114"/>
  <c r="U114"/>
  <c r="X114" s="1"/>
  <c r="T114"/>
  <c r="S114"/>
  <c r="R114"/>
  <c r="Y114" s="1"/>
  <c r="W113"/>
  <c r="V113"/>
  <c r="U113"/>
  <c r="X113" s="1"/>
  <c r="T113"/>
  <c r="S113"/>
  <c r="R113"/>
  <c r="Y113" s="1"/>
  <c r="W112"/>
  <c r="V112"/>
  <c r="U112"/>
  <c r="X112" s="1"/>
  <c r="T112"/>
  <c r="S112"/>
  <c r="R112"/>
  <c r="Y112" s="1"/>
  <c r="W111"/>
  <c r="V111"/>
  <c r="U111"/>
  <c r="X111" s="1"/>
  <c r="T111"/>
  <c r="S111"/>
  <c r="R111"/>
  <c r="Y111" s="1"/>
  <c r="W110"/>
  <c r="V110"/>
  <c r="U110"/>
  <c r="X110" s="1"/>
  <c r="T110"/>
  <c r="S110"/>
  <c r="R110"/>
  <c r="Y110" s="1"/>
  <c r="W109"/>
  <c r="V109"/>
  <c r="U109"/>
  <c r="X109" s="1"/>
  <c r="T109"/>
  <c r="S109"/>
  <c r="R109"/>
  <c r="Y109" s="1"/>
  <c r="W108"/>
  <c r="V108"/>
  <c r="U108"/>
  <c r="X108" s="1"/>
  <c r="T108"/>
  <c r="S108"/>
  <c r="R108"/>
  <c r="Y108" s="1"/>
  <c r="W107"/>
  <c r="V107"/>
  <c r="U107"/>
  <c r="X107" s="1"/>
  <c r="T107"/>
  <c r="S107"/>
  <c r="R107"/>
  <c r="Y107" s="1"/>
  <c r="W106"/>
  <c r="V106"/>
  <c r="U106"/>
  <c r="X106" s="1"/>
  <c r="T106"/>
  <c r="S106"/>
  <c r="R106"/>
  <c r="Y106" s="1"/>
  <c r="W105"/>
  <c r="V105"/>
  <c r="U105"/>
  <c r="X105" s="1"/>
  <c r="T105"/>
  <c r="S105"/>
  <c r="R105"/>
  <c r="Y105" s="1"/>
  <c r="W104"/>
  <c r="V104"/>
  <c r="U104"/>
  <c r="X104" s="1"/>
  <c r="T104"/>
  <c r="S104"/>
  <c r="R104"/>
  <c r="Y104" s="1"/>
  <c r="W103"/>
  <c r="V103"/>
  <c r="U103"/>
  <c r="X103" s="1"/>
  <c r="T103"/>
  <c r="S103"/>
  <c r="R103"/>
  <c r="Y103" s="1"/>
  <c r="W102"/>
  <c r="V102"/>
  <c r="U102"/>
  <c r="X102" s="1"/>
  <c r="T102"/>
  <c r="S102"/>
  <c r="R102"/>
  <c r="Y102" s="1"/>
  <c r="W101"/>
  <c r="V101"/>
  <c r="X101" s="1"/>
  <c r="U101"/>
  <c r="T101"/>
  <c r="S101"/>
  <c r="R101"/>
  <c r="Y101" s="1"/>
  <c r="W100"/>
  <c r="V100"/>
  <c r="U100"/>
  <c r="X100" s="1"/>
  <c r="T100"/>
  <c r="S100"/>
  <c r="R100"/>
  <c r="Y100" s="1"/>
  <c r="W99"/>
  <c r="V99"/>
  <c r="U99"/>
  <c r="X99" s="1"/>
  <c r="T99"/>
  <c r="S99"/>
  <c r="R99"/>
  <c r="Y99" s="1"/>
  <c r="W98"/>
  <c r="V98"/>
  <c r="U98"/>
  <c r="X98" s="1"/>
  <c r="T98"/>
  <c r="S98"/>
  <c r="R98"/>
  <c r="Y98" s="1"/>
  <c r="W97"/>
  <c r="V97"/>
  <c r="U97"/>
  <c r="X97" s="1"/>
  <c r="T97"/>
  <c r="S97"/>
  <c r="R97"/>
  <c r="Y97" s="1"/>
  <c r="W96"/>
  <c r="V96"/>
  <c r="U96"/>
  <c r="X96" s="1"/>
  <c r="T96"/>
  <c r="S96"/>
  <c r="R96"/>
  <c r="Y96" s="1"/>
  <c r="W95"/>
  <c r="V95"/>
  <c r="U95"/>
  <c r="X95" s="1"/>
  <c r="T95"/>
  <c r="S95"/>
  <c r="R95"/>
  <c r="Y95" s="1"/>
  <c r="W94"/>
  <c r="V94"/>
  <c r="U94"/>
  <c r="X94" s="1"/>
  <c r="T94"/>
  <c r="S94"/>
  <c r="R94"/>
  <c r="Y94" s="1"/>
  <c r="W93"/>
  <c r="V93"/>
  <c r="U93"/>
  <c r="X93" s="1"/>
  <c r="T93"/>
  <c r="S93"/>
  <c r="R93"/>
  <c r="Y93" s="1"/>
  <c r="W92"/>
  <c r="V92"/>
  <c r="U92"/>
  <c r="X92" s="1"/>
  <c r="T92"/>
  <c r="S92"/>
  <c r="R92"/>
  <c r="Y92" s="1"/>
  <c r="W91"/>
  <c r="V91"/>
  <c r="X91" s="1"/>
  <c r="U91"/>
  <c r="T91"/>
  <c r="S91"/>
  <c r="R91"/>
  <c r="Y91" s="1"/>
  <c r="W90"/>
  <c r="V90"/>
  <c r="U90"/>
  <c r="X90" s="1"/>
  <c r="T90"/>
  <c r="S90"/>
  <c r="R90"/>
  <c r="Y90" s="1"/>
  <c r="W89"/>
  <c r="V89"/>
  <c r="U89"/>
  <c r="X89" s="1"/>
  <c r="T89"/>
  <c r="S89"/>
  <c r="R89"/>
  <c r="Y89" s="1"/>
  <c r="W88"/>
  <c r="V88"/>
  <c r="U88"/>
  <c r="X88" s="1"/>
  <c r="T88"/>
  <c r="S88"/>
  <c r="R88"/>
  <c r="Y88" s="1"/>
  <c r="W87"/>
  <c r="V87"/>
  <c r="U87"/>
  <c r="X87" s="1"/>
  <c r="T87"/>
  <c r="S87"/>
  <c r="R87"/>
  <c r="Y87" s="1"/>
  <c r="W86"/>
  <c r="V86"/>
  <c r="U86"/>
  <c r="X86" s="1"/>
  <c r="T86"/>
  <c r="S86"/>
  <c r="R86"/>
  <c r="Y86" s="1"/>
  <c r="W85"/>
  <c r="V85"/>
  <c r="U85"/>
  <c r="X85" s="1"/>
  <c r="T85"/>
  <c r="S85"/>
  <c r="R85"/>
  <c r="Y85" s="1"/>
  <c r="W84"/>
  <c r="V84"/>
  <c r="U84"/>
  <c r="X84" s="1"/>
  <c r="T84"/>
  <c r="S84"/>
  <c r="R84"/>
  <c r="Y84" s="1"/>
  <c r="W83"/>
  <c r="V83"/>
  <c r="U83"/>
  <c r="X83" s="1"/>
  <c r="T83"/>
  <c r="S83"/>
  <c r="R83"/>
  <c r="Y83" s="1"/>
  <c r="W82"/>
  <c r="V82"/>
  <c r="U82"/>
  <c r="X82" s="1"/>
  <c r="T82"/>
  <c r="S82"/>
  <c r="R82"/>
  <c r="Y82" s="1"/>
  <c r="W81"/>
  <c r="V81"/>
  <c r="U81"/>
  <c r="X81" s="1"/>
  <c r="T81"/>
  <c r="S81"/>
  <c r="R81"/>
  <c r="Y81" s="1"/>
  <c r="W80"/>
  <c r="V80"/>
  <c r="U80"/>
  <c r="X80" s="1"/>
  <c r="T80"/>
  <c r="S80"/>
  <c r="R80"/>
  <c r="Y80" s="1"/>
  <c r="W79"/>
  <c r="V79"/>
  <c r="U79"/>
  <c r="X79" s="1"/>
  <c r="T79"/>
  <c r="S79"/>
  <c r="R79"/>
  <c r="Y79" s="1"/>
  <c r="W78"/>
  <c r="V78"/>
  <c r="U78"/>
  <c r="X78" s="1"/>
  <c r="T78"/>
  <c r="S78"/>
  <c r="R78"/>
  <c r="Y78" s="1"/>
  <c r="W77"/>
  <c r="V77"/>
  <c r="U77"/>
  <c r="X77" s="1"/>
  <c r="T77"/>
  <c r="S77"/>
  <c r="R77"/>
  <c r="Y77" s="1"/>
  <c r="W76"/>
  <c r="V76"/>
  <c r="U76"/>
  <c r="X76" s="1"/>
  <c r="T76"/>
  <c r="S76"/>
  <c r="R76"/>
  <c r="Y76" s="1"/>
  <c r="W75"/>
  <c r="V75"/>
  <c r="U75"/>
  <c r="X75" s="1"/>
  <c r="T75"/>
  <c r="S75"/>
  <c r="R75"/>
  <c r="Y75" s="1"/>
  <c r="W74"/>
  <c r="V74"/>
  <c r="U74"/>
  <c r="X74" s="1"/>
  <c r="T74"/>
  <c r="S74"/>
  <c r="R74"/>
  <c r="Y74" s="1"/>
  <c r="W73"/>
  <c r="V73"/>
  <c r="U73"/>
  <c r="X73" s="1"/>
  <c r="T73"/>
  <c r="S73"/>
  <c r="R73"/>
  <c r="Y73" s="1"/>
  <c r="W72"/>
  <c r="V72"/>
  <c r="U72"/>
  <c r="X72" s="1"/>
  <c r="T72"/>
  <c r="S72"/>
  <c r="R72"/>
  <c r="Y72" s="1"/>
  <c r="W71"/>
  <c r="V71"/>
  <c r="U71"/>
  <c r="X71" s="1"/>
  <c r="T71"/>
  <c r="S71"/>
  <c r="R71"/>
  <c r="Y71" s="1"/>
  <c r="W70"/>
  <c r="V70"/>
  <c r="U70"/>
  <c r="X70" s="1"/>
  <c r="T70"/>
  <c r="S70"/>
  <c r="R70"/>
  <c r="Y70" s="1"/>
  <c r="W69"/>
  <c r="V69"/>
  <c r="U69"/>
  <c r="X69" s="1"/>
  <c r="T69"/>
  <c r="S69"/>
  <c r="R69"/>
  <c r="Y69" s="1"/>
  <c r="W68"/>
  <c r="V68"/>
  <c r="U68"/>
  <c r="X68" s="1"/>
  <c r="T68"/>
  <c r="S68"/>
  <c r="R68"/>
  <c r="Y68" s="1"/>
  <c r="W67"/>
  <c r="V67"/>
  <c r="U67"/>
  <c r="X67" s="1"/>
  <c r="T67"/>
  <c r="S67"/>
  <c r="R67"/>
  <c r="Y67" s="1"/>
  <c r="W66"/>
  <c r="V66"/>
  <c r="U66"/>
  <c r="X66" s="1"/>
  <c r="T66"/>
  <c r="S66"/>
  <c r="R66"/>
  <c r="Y66" s="1"/>
  <c r="W65"/>
  <c r="V65"/>
  <c r="U65"/>
  <c r="X65" s="1"/>
  <c r="T65"/>
  <c r="S65"/>
  <c r="R65"/>
  <c r="Y65" s="1"/>
  <c r="W64"/>
  <c r="V64"/>
  <c r="U64"/>
  <c r="X64" s="1"/>
  <c r="T64"/>
  <c r="S64"/>
  <c r="R64"/>
  <c r="Y64" s="1"/>
  <c r="W63"/>
  <c r="V63"/>
  <c r="U63"/>
  <c r="X63" s="1"/>
  <c r="T63"/>
  <c r="S63"/>
  <c r="R63"/>
  <c r="Y63" s="1"/>
  <c r="W62"/>
  <c r="V62"/>
  <c r="U62"/>
  <c r="X62" s="1"/>
  <c r="T62"/>
  <c r="S62"/>
  <c r="R62"/>
  <c r="Y62" s="1"/>
  <c r="W61"/>
  <c r="V61"/>
  <c r="U61"/>
  <c r="X61" s="1"/>
  <c r="T61"/>
  <c r="S61"/>
  <c r="R61"/>
  <c r="Y61" s="1"/>
  <c r="W60"/>
  <c r="V60"/>
  <c r="U60"/>
  <c r="X60" s="1"/>
  <c r="T60"/>
  <c r="S60"/>
  <c r="R60"/>
  <c r="Y60" s="1"/>
  <c r="W59"/>
  <c r="V59"/>
  <c r="U59"/>
  <c r="X59" s="1"/>
  <c r="T59"/>
  <c r="S59"/>
  <c r="R59"/>
  <c r="Y59" s="1"/>
  <c r="W58"/>
  <c r="V58"/>
  <c r="U58"/>
  <c r="X58" s="1"/>
  <c r="T58"/>
  <c r="S58"/>
  <c r="R58"/>
  <c r="Y58" s="1"/>
  <c r="W57"/>
  <c r="V57"/>
  <c r="U57"/>
  <c r="X57" s="1"/>
  <c r="T57"/>
  <c r="S57"/>
  <c r="R57"/>
  <c r="Y57" s="1"/>
  <c r="W56"/>
  <c r="V56"/>
  <c r="U56"/>
  <c r="X56" s="1"/>
  <c r="T56"/>
  <c r="S56"/>
  <c r="R56"/>
  <c r="Y56" s="1"/>
  <c r="W55"/>
  <c r="V55"/>
  <c r="U55"/>
  <c r="X55" s="1"/>
  <c r="T55"/>
  <c r="S55"/>
  <c r="R55"/>
  <c r="Y55" s="1"/>
  <c r="W54"/>
  <c r="V54"/>
  <c r="U54"/>
  <c r="X54" s="1"/>
  <c r="T54"/>
  <c r="S54"/>
  <c r="R54"/>
  <c r="Y54" s="1"/>
  <c r="W53"/>
  <c r="V53"/>
  <c r="U53"/>
  <c r="X53" s="1"/>
  <c r="T53"/>
  <c r="S53"/>
  <c r="R53"/>
  <c r="Y53" s="1"/>
  <c r="W52"/>
  <c r="V52"/>
  <c r="U52"/>
  <c r="X52" s="1"/>
  <c r="T52"/>
  <c r="S52"/>
  <c r="R52"/>
  <c r="Y52" s="1"/>
  <c r="W51"/>
  <c r="V51"/>
  <c r="U51"/>
  <c r="X51" s="1"/>
  <c r="T51"/>
  <c r="S51"/>
  <c r="R51"/>
  <c r="Y51" s="1"/>
  <c r="W50"/>
  <c r="V50"/>
  <c r="U50"/>
  <c r="X50" s="1"/>
  <c r="T50"/>
  <c r="S50"/>
  <c r="R50"/>
  <c r="Y50" s="1"/>
  <c r="W49"/>
  <c r="V49"/>
  <c r="U49"/>
  <c r="X49" s="1"/>
  <c r="T49"/>
  <c r="S49"/>
  <c r="R49"/>
  <c r="Y49" s="1"/>
  <c r="W48"/>
  <c r="V48"/>
  <c r="U48"/>
  <c r="X48" s="1"/>
  <c r="T48"/>
  <c r="S48"/>
  <c r="R48"/>
  <c r="Y48" s="1"/>
  <c r="W47"/>
  <c r="V47"/>
  <c r="U47"/>
  <c r="X47" s="1"/>
  <c r="T47"/>
  <c r="S47"/>
  <c r="R47"/>
  <c r="Y47" s="1"/>
  <c r="W46"/>
  <c r="V46"/>
  <c r="U46"/>
  <c r="X46" s="1"/>
  <c r="T46"/>
  <c r="S46"/>
  <c r="R46"/>
  <c r="Y46" s="1"/>
  <c r="W45"/>
  <c r="V45"/>
  <c r="U45"/>
  <c r="X45" s="1"/>
  <c r="T45"/>
  <c r="S45"/>
  <c r="R45"/>
  <c r="Y45" s="1"/>
  <c r="W44"/>
  <c r="V44"/>
  <c r="U44"/>
  <c r="X44" s="1"/>
  <c r="T44"/>
  <c r="S44"/>
  <c r="R44"/>
  <c r="Y44" s="1"/>
  <c r="W43"/>
  <c r="V43"/>
  <c r="U43"/>
  <c r="X43" s="1"/>
  <c r="T43"/>
  <c r="S43"/>
  <c r="R43"/>
  <c r="Y43" s="1"/>
  <c r="W42"/>
  <c r="V42"/>
  <c r="U42"/>
  <c r="X42" s="1"/>
  <c r="T42"/>
  <c r="S42"/>
  <c r="R42"/>
  <c r="Y42" s="1"/>
  <c r="W41"/>
  <c r="V41"/>
  <c r="U41"/>
  <c r="X41" s="1"/>
  <c r="T41"/>
  <c r="S41"/>
  <c r="R41"/>
  <c r="Y41" s="1"/>
  <c r="W40"/>
  <c r="V40"/>
  <c r="U40"/>
  <c r="X40" s="1"/>
  <c r="T40"/>
  <c r="S40"/>
  <c r="R40"/>
  <c r="Y40" s="1"/>
  <c r="W39"/>
  <c r="V39"/>
  <c r="U39"/>
  <c r="X39" s="1"/>
  <c r="T39"/>
  <c r="S39"/>
  <c r="R39"/>
  <c r="Y39" s="1"/>
  <c r="W38"/>
  <c r="V38"/>
  <c r="U38"/>
  <c r="X38" s="1"/>
  <c r="T38"/>
  <c r="S38"/>
  <c r="R38"/>
  <c r="Y38" s="1"/>
  <c r="W37"/>
  <c r="V37"/>
  <c r="U37"/>
  <c r="X37" s="1"/>
  <c r="T37"/>
  <c r="S37"/>
  <c r="R37"/>
  <c r="Y37" s="1"/>
  <c r="W36"/>
  <c r="V36"/>
  <c r="U36"/>
  <c r="X36" s="1"/>
  <c r="T36"/>
  <c r="S36"/>
  <c r="R36"/>
  <c r="Y36" s="1"/>
  <c r="W35"/>
  <c r="V35"/>
  <c r="U35"/>
  <c r="X35" s="1"/>
  <c r="T35"/>
  <c r="S35"/>
  <c r="R35"/>
  <c r="Y35" s="1"/>
  <c r="W34"/>
  <c r="V34"/>
  <c r="U34"/>
  <c r="X34" s="1"/>
  <c r="T34"/>
  <c r="S34"/>
  <c r="R34"/>
  <c r="Y34" s="1"/>
  <c r="W33"/>
  <c r="V33"/>
  <c r="U33"/>
  <c r="X33" s="1"/>
  <c r="T33"/>
  <c r="S33"/>
  <c r="R33"/>
  <c r="Y33" s="1"/>
  <c r="W32"/>
  <c r="V32"/>
  <c r="U32"/>
  <c r="X32" s="1"/>
  <c r="T32"/>
  <c r="S32"/>
  <c r="R32"/>
  <c r="Y32" s="1"/>
  <c r="W31"/>
  <c r="V31"/>
  <c r="U31"/>
  <c r="X31" s="1"/>
  <c r="T31"/>
  <c r="S31"/>
  <c r="R31"/>
  <c r="Y31" s="1"/>
  <c r="W30"/>
  <c r="V30"/>
  <c r="U30"/>
  <c r="X30" s="1"/>
  <c r="T30"/>
  <c r="S30"/>
  <c r="R30"/>
  <c r="Y30" s="1"/>
  <c r="W29"/>
  <c r="V29"/>
  <c r="U29"/>
  <c r="X29" s="1"/>
  <c r="T29"/>
  <c r="S29"/>
  <c r="R29"/>
  <c r="Y29" s="1"/>
  <c r="W28"/>
  <c r="V28"/>
  <c r="U28"/>
  <c r="X28" s="1"/>
  <c r="T28"/>
  <c r="S28"/>
  <c r="R28"/>
  <c r="Y28" s="1"/>
  <c r="W27"/>
  <c r="V27"/>
  <c r="U27"/>
  <c r="X27" s="1"/>
  <c r="T27"/>
  <c r="S27"/>
  <c r="R27"/>
  <c r="Y27" s="1"/>
  <c r="W26"/>
  <c r="V26"/>
  <c r="U26"/>
  <c r="X26" s="1"/>
  <c r="T26"/>
  <c r="S26"/>
  <c r="R26"/>
  <c r="Y26" s="1"/>
  <c r="W25"/>
  <c r="V25"/>
  <c r="U25"/>
  <c r="X25" s="1"/>
  <c r="T25"/>
  <c r="S25"/>
  <c r="R25"/>
  <c r="Y25" s="1"/>
  <c r="W24"/>
  <c r="V24"/>
  <c r="U24"/>
  <c r="X24" s="1"/>
  <c r="T24"/>
  <c r="S24"/>
  <c r="R24"/>
  <c r="Y24" s="1"/>
  <c r="W23"/>
  <c r="V23"/>
  <c r="U23"/>
  <c r="X23" s="1"/>
  <c r="T23"/>
  <c r="S23"/>
  <c r="R23"/>
  <c r="Y23" s="1"/>
  <c r="W22"/>
  <c r="V22"/>
  <c r="U22"/>
  <c r="X22" s="1"/>
  <c r="T22"/>
  <c r="S22"/>
  <c r="R22"/>
  <c r="Y22" s="1"/>
  <c r="W21"/>
  <c r="V21"/>
  <c r="U21"/>
  <c r="X21" s="1"/>
  <c r="T21"/>
  <c r="S21"/>
  <c r="R21"/>
  <c r="Y21" s="1"/>
  <c r="W20"/>
  <c r="V20"/>
  <c r="U20"/>
  <c r="X20" s="1"/>
  <c r="T20"/>
  <c r="S20"/>
  <c r="R20"/>
  <c r="Y20" s="1"/>
  <c r="W19"/>
  <c r="V19"/>
  <c r="U19"/>
  <c r="X19" s="1"/>
  <c r="T19"/>
  <c r="S19"/>
  <c r="R19"/>
  <c r="Y19" s="1"/>
  <c r="W18"/>
  <c r="V18"/>
  <c r="U18"/>
  <c r="X18" s="1"/>
  <c r="T18"/>
  <c r="S18"/>
  <c r="R18"/>
  <c r="Y18" s="1"/>
  <c r="W17"/>
  <c r="V17"/>
  <c r="U17"/>
  <c r="X17" s="1"/>
  <c r="T17"/>
  <c r="S17"/>
  <c r="R17"/>
  <c r="Y17" s="1"/>
  <c r="W16"/>
  <c r="V16"/>
  <c r="U16"/>
  <c r="X16" s="1"/>
  <c r="T16"/>
  <c r="S16"/>
  <c r="R16"/>
  <c r="Y16" s="1"/>
  <c r="W15"/>
  <c r="V15"/>
  <c r="U15"/>
  <c r="X15" s="1"/>
  <c r="T15"/>
  <c r="S15"/>
  <c r="R15"/>
  <c r="Y15" s="1"/>
  <c r="W14"/>
  <c r="V14"/>
  <c r="U14"/>
  <c r="X14" s="1"/>
  <c r="T14"/>
  <c r="S14"/>
  <c r="R14"/>
  <c r="Y14" s="1"/>
  <c r="W13"/>
  <c r="V13"/>
  <c r="U13"/>
  <c r="X13" s="1"/>
  <c r="T13"/>
  <c r="S13"/>
  <c r="R13"/>
  <c r="Y13" s="1"/>
  <c r="W12"/>
  <c r="V12"/>
  <c r="U12"/>
  <c r="X12" s="1"/>
  <c r="T12"/>
  <c r="S12"/>
  <c r="R12"/>
  <c r="Y12" s="1"/>
  <c r="W11"/>
  <c r="V11"/>
  <c r="U11"/>
  <c r="X11" s="1"/>
  <c r="T11"/>
  <c r="S11"/>
  <c r="R11"/>
  <c r="Y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I407" i="23"/>
  <c r="AH407"/>
  <c r="AG407"/>
  <c r="AJ407" s="1"/>
  <c r="AF407"/>
  <c r="AE407"/>
  <c r="AC407"/>
  <c r="AB407"/>
  <c r="AD407" s="1"/>
  <c r="AA407"/>
  <c r="AI406"/>
  <c r="AH406"/>
  <c r="AG406"/>
  <c r="AJ406" s="1"/>
  <c r="AF406"/>
  <c r="AE406"/>
  <c r="AC406"/>
  <c r="AB406"/>
  <c r="AD406" s="1"/>
  <c r="AA406"/>
  <c r="AI405"/>
  <c r="AH405"/>
  <c r="AG405"/>
  <c r="AJ405" s="1"/>
  <c r="AF405"/>
  <c r="AE405"/>
  <c r="AC405"/>
  <c r="AB405"/>
  <c r="AD405" s="1"/>
  <c r="AA405"/>
  <c r="AI404"/>
  <c r="AH404"/>
  <c r="AG404"/>
  <c r="AJ404" s="1"/>
  <c r="AF404"/>
  <c r="AE404"/>
  <c r="AC404"/>
  <c r="AB404"/>
  <c r="AD404" s="1"/>
  <c r="AA404"/>
  <c r="AI403"/>
  <c r="AH403"/>
  <c r="AG403"/>
  <c r="AJ403" s="1"/>
  <c r="AF403"/>
  <c r="AE403"/>
  <c r="AC403"/>
  <c r="AB403"/>
  <c r="AD403" s="1"/>
  <c r="AA403"/>
  <c r="AI402"/>
  <c r="AH402"/>
  <c r="AG402"/>
  <c r="AJ402" s="1"/>
  <c r="AF402"/>
  <c r="AE402"/>
  <c r="AC402"/>
  <c r="AB402"/>
  <c r="AD402" s="1"/>
  <c r="AA402"/>
  <c r="AI401"/>
  <c r="AH401"/>
  <c r="AG401"/>
  <c r="AJ401" s="1"/>
  <c r="AF401"/>
  <c r="AE401"/>
  <c r="AC401"/>
  <c r="AB401"/>
  <c r="AD401" s="1"/>
  <c r="AA401"/>
  <c r="AI400"/>
  <c r="AH400"/>
  <c r="AG400"/>
  <c r="AJ400" s="1"/>
  <c r="AF400"/>
  <c r="AE400"/>
  <c r="AC400"/>
  <c r="AB400"/>
  <c r="AD400" s="1"/>
  <c r="AA400"/>
  <c r="AI399"/>
  <c r="AH399"/>
  <c r="AG399"/>
  <c r="AJ399" s="1"/>
  <c r="AF399"/>
  <c r="AE399"/>
  <c r="AC399"/>
  <c r="AB399"/>
  <c r="AD399" s="1"/>
  <c r="AA399"/>
  <c r="AI398"/>
  <c r="AH398"/>
  <c r="AG398"/>
  <c r="AJ398" s="1"/>
  <c r="AF398"/>
  <c r="AE398"/>
  <c r="AC398"/>
  <c r="AB398"/>
  <c r="AD398" s="1"/>
  <c r="AA398"/>
  <c r="AI397"/>
  <c r="AH397"/>
  <c r="AG397"/>
  <c r="AJ397" s="1"/>
  <c r="AF397"/>
  <c r="AE397"/>
  <c r="AC397"/>
  <c r="AB397"/>
  <c r="AD397" s="1"/>
  <c r="AA397"/>
  <c r="AI396"/>
  <c r="AH396"/>
  <c r="AG396"/>
  <c r="AJ396" s="1"/>
  <c r="AF396"/>
  <c r="AE396"/>
  <c r="AC396"/>
  <c r="AB396"/>
  <c r="AD396" s="1"/>
  <c r="AA396"/>
  <c r="AI395"/>
  <c r="AH395"/>
  <c r="AG395"/>
  <c r="AJ395" s="1"/>
  <c r="AF395"/>
  <c r="AE395"/>
  <c r="AC395"/>
  <c r="AB395"/>
  <c r="AD395" s="1"/>
  <c r="AA395"/>
  <c r="AI394"/>
  <c r="AH394"/>
  <c r="AG394"/>
  <c r="AJ394" s="1"/>
  <c r="AF394"/>
  <c r="AE394"/>
  <c r="AC394"/>
  <c r="AB394"/>
  <c r="AD394" s="1"/>
  <c r="AA394"/>
  <c r="AI393"/>
  <c r="AH393"/>
  <c r="AG393"/>
  <c r="AJ393" s="1"/>
  <c r="AF393"/>
  <c r="AE393"/>
  <c r="AC393"/>
  <c r="AB393"/>
  <c r="AD393" s="1"/>
  <c r="AA393"/>
  <c r="AI392"/>
  <c r="AH392"/>
  <c r="AG392"/>
  <c r="AJ392" s="1"/>
  <c r="AF392"/>
  <c r="AE392"/>
  <c r="AC392"/>
  <c r="AB392"/>
  <c r="AD392" s="1"/>
  <c r="AA392"/>
  <c r="AI391"/>
  <c r="AH391"/>
  <c r="AG391"/>
  <c r="AJ391" s="1"/>
  <c r="AF391"/>
  <c r="AE391"/>
  <c r="AC391"/>
  <c r="AB391"/>
  <c r="AD391" s="1"/>
  <c r="AA391"/>
  <c r="AI390"/>
  <c r="AH390"/>
  <c r="AG390"/>
  <c r="AJ390" s="1"/>
  <c r="AF390"/>
  <c r="AE390"/>
  <c r="AC390"/>
  <c r="AB390"/>
  <c r="AD390" s="1"/>
  <c r="AA390"/>
  <c r="AI389"/>
  <c r="AH389"/>
  <c r="AG389"/>
  <c r="AJ389" s="1"/>
  <c r="AF389"/>
  <c r="AE389"/>
  <c r="AC389"/>
  <c r="AB389"/>
  <c r="AD389" s="1"/>
  <c r="AA389"/>
  <c r="AI388"/>
  <c r="AH388"/>
  <c r="AG388"/>
  <c r="AJ388" s="1"/>
  <c r="AF388"/>
  <c r="AE388"/>
  <c r="AC388"/>
  <c r="AB388"/>
  <c r="AD388" s="1"/>
  <c r="AA388"/>
  <c r="AI387"/>
  <c r="AH387"/>
  <c r="AG387"/>
  <c r="AJ387" s="1"/>
  <c r="AF387"/>
  <c r="AE387"/>
  <c r="AC387"/>
  <c r="AB387"/>
  <c r="AD387" s="1"/>
  <c r="AA387"/>
  <c r="AI386"/>
  <c r="AH386"/>
  <c r="AG386"/>
  <c r="AJ386" s="1"/>
  <c r="AF386"/>
  <c r="AE386"/>
  <c r="AC386"/>
  <c r="AB386"/>
  <c r="AD386" s="1"/>
  <c r="AA386"/>
  <c r="AI385"/>
  <c r="AH385"/>
  <c r="AG385"/>
  <c r="AJ385" s="1"/>
  <c r="AF385"/>
  <c r="AE385"/>
  <c r="AC385"/>
  <c r="AB385"/>
  <c r="AD385" s="1"/>
  <c r="AA385"/>
  <c r="AI384"/>
  <c r="AH384"/>
  <c r="AG384"/>
  <c r="AJ384" s="1"/>
  <c r="AF384"/>
  <c r="AE384"/>
  <c r="AC384"/>
  <c r="AB384"/>
  <c r="AD384" s="1"/>
  <c r="AA384"/>
  <c r="AI383"/>
  <c r="AH383"/>
  <c r="AG383"/>
  <c r="AJ383" s="1"/>
  <c r="AF383"/>
  <c r="AE383"/>
  <c r="AC383"/>
  <c r="AB383"/>
  <c r="AD383" s="1"/>
  <c r="AA383"/>
  <c r="AI382"/>
  <c r="AH382"/>
  <c r="AG382"/>
  <c r="AJ382" s="1"/>
  <c r="AF382"/>
  <c r="AE382"/>
  <c r="AC382"/>
  <c r="AB382"/>
  <c r="AD382" s="1"/>
  <c r="AA382"/>
  <c r="AI381"/>
  <c r="AH381"/>
  <c r="AG381"/>
  <c r="AJ381" s="1"/>
  <c r="AF381"/>
  <c r="AE381"/>
  <c r="AC381"/>
  <c r="AB381"/>
  <c r="AD381" s="1"/>
  <c r="AA381"/>
  <c r="AI380"/>
  <c r="AH380"/>
  <c r="AG380"/>
  <c r="AJ380" s="1"/>
  <c r="AF380"/>
  <c r="AE380"/>
  <c r="AC380"/>
  <c r="AB380"/>
  <c r="AD380" s="1"/>
  <c r="AA380"/>
  <c r="AI379"/>
  <c r="AH379"/>
  <c r="AG379"/>
  <c r="AJ379" s="1"/>
  <c r="AF379"/>
  <c r="AE379"/>
  <c r="AC379"/>
  <c r="AB379"/>
  <c r="AD379" s="1"/>
  <c r="AA379"/>
  <c r="AI378"/>
  <c r="AH378"/>
  <c r="AG378"/>
  <c r="AJ378" s="1"/>
  <c r="AF378"/>
  <c r="AE378"/>
  <c r="AC378"/>
  <c r="AB378"/>
  <c r="AD378" s="1"/>
  <c r="AA378"/>
  <c r="AI377"/>
  <c r="AH377"/>
  <c r="AG377"/>
  <c r="AJ377" s="1"/>
  <c r="AF377"/>
  <c r="AE377"/>
  <c r="AC377"/>
  <c r="AB377"/>
  <c r="AD377" s="1"/>
  <c r="AA377"/>
  <c r="AI376"/>
  <c r="AH376"/>
  <c r="AG376"/>
  <c r="AJ376" s="1"/>
  <c r="AF376"/>
  <c r="AE376"/>
  <c r="AC376"/>
  <c r="AB376"/>
  <c r="AD376" s="1"/>
  <c r="AA376"/>
  <c r="AI375"/>
  <c r="AH375"/>
  <c r="AG375"/>
  <c r="AJ375" s="1"/>
  <c r="AF375"/>
  <c r="AE375"/>
  <c r="AC375"/>
  <c r="AB375"/>
  <c r="AD375" s="1"/>
  <c r="AA375"/>
  <c r="AI374"/>
  <c r="AH374"/>
  <c r="AG374"/>
  <c r="AJ374" s="1"/>
  <c r="AF374"/>
  <c r="AE374"/>
  <c r="AC374"/>
  <c r="AB374"/>
  <c r="AD374" s="1"/>
  <c r="AA374"/>
  <c r="AI373"/>
  <c r="AH373"/>
  <c r="AG373"/>
  <c r="AJ373" s="1"/>
  <c r="AF373"/>
  <c r="AE373"/>
  <c r="AC373"/>
  <c r="AB373"/>
  <c r="AD373" s="1"/>
  <c r="AA373"/>
  <c r="AI372"/>
  <c r="AH372"/>
  <c r="AG372"/>
  <c r="AJ372" s="1"/>
  <c r="AF372"/>
  <c r="AE372"/>
  <c r="AC372"/>
  <c r="AB372"/>
  <c r="AD372" s="1"/>
  <c r="AA372"/>
  <c r="AI371"/>
  <c r="AH371"/>
  <c r="AG371"/>
  <c r="AJ371" s="1"/>
  <c r="AF371"/>
  <c r="AE371"/>
  <c r="AC371"/>
  <c r="AB371"/>
  <c r="AD371" s="1"/>
  <c r="AA371"/>
  <c r="AI370"/>
  <c r="AH370"/>
  <c r="AG370"/>
  <c r="AJ370" s="1"/>
  <c r="AF370"/>
  <c r="AE370"/>
  <c r="AC370"/>
  <c r="AB370"/>
  <c r="AD370" s="1"/>
  <c r="AA370"/>
  <c r="AI369"/>
  <c r="AH369"/>
  <c r="AG369"/>
  <c r="AJ369" s="1"/>
  <c r="AF369"/>
  <c r="AE369"/>
  <c r="AC369"/>
  <c r="AB369"/>
  <c r="AD369" s="1"/>
  <c r="AA369"/>
  <c r="AI368"/>
  <c r="AH368"/>
  <c r="AG368"/>
  <c r="AJ368" s="1"/>
  <c r="AF368"/>
  <c r="AE368"/>
  <c r="AC368"/>
  <c r="AB368"/>
  <c r="AD368" s="1"/>
  <c r="AA368"/>
  <c r="AI367"/>
  <c r="AH367"/>
  <c r="AG367"/>
  <c r="AJ367" s="1"/>
  <c r="AF367"/>
  <c r="AE367"/>
  <c r="AC367"/>
  <c r="AB367"/>
  <c r="AD367" s="1"/>
  <c r="AA367"/>
  <c r="AI366"/>
  <c r="AH366"/>
  <c r="AG366"/>
  <c r="AJ366" s="1"/>
  <c r="AF366"/>
  <c r="AE366"/>
  <c r="AC366"/>
  <c r="AB366"/>
  <c r="AD366" s="1"/>
  <c r="AA366"/>
  <c r="AI365"/>
  <c r="AH365"/>
  <c r="AG365"/>
  <c r="AJ365" s="1"/>
  <c r="AF365"/>
  <c r="AE365"/>
  <c r="AC365"/>
  <c r="AB365"/>
  <c r="AD365" s="1"/>
  <c r="AA365"/>
  <c r="AI364"/>
  <c r="AH364"/>
  <c r="AG364"/>
  <c r="AJ364" s="1"/>
  <c r="AF364"/>
  <c r="AE364"/>
  <c r="AC364"/>
  <c r="AB364"/>
  <c r="AD364" s="1"/>
  <c r="AA364"/>
  <c r="AI363"/>
  <c r="AH363"/>
  <c r="AG363"/>
  <c r="AJ363" s="1"/>
  <c r="AF363"/>
  <c r="AE363"/>
  <c r="AC363"/>
  <c r="AB363"/>
  <c r="AD363" s="1"/>
  <c r="AA363"/>
  <c r="AI362"/>
  <c r="AH362"/>
  <c r="AG362"/>
  <c r="AJ362" s="1"/>
  <c r="AF362"/>
  <c r="AE362"/>
  <c r="AC362"/>
  <c r="AB362"/>
  <c r="AD362" s="1"/>
  <c r="AA362"/>
  <c r="AI361"/>
  <c r="AH361"/>
  <c r="AG361"/>
  <c r="AJ361" s="1"/>
  <c r="AF361"/>
  <c r="AE361"/>
  <c r="AC361"/>
  <c r="AB361"/>
  <c r="AD361" s="1"/>
  <c r="AA361"/>
  <c r="AI360"/>
  <c r="AH360"/>
  <c r="AG360"/>
  <c r="AJ360" s="1"/>
  <c r="AF360"/>
  <c r="AE360"/>
  <c r="AC360"/>
  <c r="AB360"/>
  <c r="AD360" s="1"/>
  <c r="AA360"/>
  <c r="AI359"/>
  <c r="AH359"/>
  <c r="AG359"/>
  <c r="AJ359" s="1"/>
  <c r="AF359"/>
  <c r="AE359"/>
  <c r="AC359"/>
  <c r="AB359"/>
  <c r="AD359" s="1"/>
  <c r="AA359"/>
  <c r="AI358"/>
  <c r="AH358"/>
  <c r="AG358"/>
  <c r="AJ358" s="1"/>
  <c r="AF358"/>
  <c r="AE358"/>
  <c r="AC358"/>
  <c r="AB358"/>
  <c r="AD358" s="1"/>
  <c r="AA358"/>
  <c r="AI357"/>
  <c r="AH357"/>
  <c r="AG357"/>
  <c r="AJ357" s="1"/>
  <c r="AF357"/>
  <c r="AE357"/>
  <c r="AC357"/>
  <c r="AB357"/>
  <c r="AD357" s="1"/>
  <c r="AA357"/>
  <c r="AI356"/>
  <c r="AH356"/>
  <c r="AG356"/>
  <c r="AJ356" s="1"/>
  <c r="AF356"/>
  <c r="AE356"/>
  <c r="AC356"/>
  <c r="AB356"/>
  <c r="AD356" s="1"/>
  <c r="AA356"/>
  <c r="AI355"/>
  <c r="AH355"/>
  <c r="AG355"/>
  <c r="AJ355" s="1"/>
  <c r="AF355"/>
  <c r="AE355"/>
  <c r="AC355"/>
  <c r="AB355"/>
  <c r="AD355" s="1"/>
  <c r="AA355"/>
  <c r="AI354"/>
  <c r="AH354"/>
  <c r="AG354"/>
  <c r="AJ354" s="1"/>
  <c r="AF354"/>
  <c r="AE354"/>
  <c r="AC354"/>
  <c r="AB354"/>
  <c r="AD354" s="1"/>
  <c r="AA354"/>
  <c r="AI353"/>
  <c r="AH353"/>
  <c r="AG353"/>
  <c r="AJ353" s="1"/>
  <c r="AF353"/>
  <c r="AE353"/>
  <c r="AC353"/>
  <c r="AB353"/>
  <c r="AD353" s="1"/>
  <c r="AA353"/>
  <c r="AI352"/>
  <c r="AH352"/>
  <c r="AG352"/>
  <c r="AJ352" s="1"/>
  <c r="AF352"/>
  <c r="AE352"/>
  <c r="AC352"/>
  <c r="AB352"/>
  <c r="AD352" s="1"/>
  <c r="AA352"/>
  <c r="AI351"/>
  <c r="AH351"/>
  <c r="AG351"/>
  <c r="AJ351" s="1"/>
  <c r="AF351"/>
  <c r="AE351"/>
  <c r="AC351"/>
  <c r="AB351"/>
  <c r="AD351" s="1"/>
  <c r="AA351"/>
  <c r="AI350"/>
  <c r="AH350"/>
  <c r="AG350"/>
  <c r="AJ350" s="1"/>
  <c r="AF350"/>
  <c r="AE350"/>
  <c r="AC350"/>
  <c r="AB350"/>
  <c r="AD350" s="1"/>
  <c r="AA350"/>
  <c r="AI349"/>
  <c r="AH349"/>
  <c r="AG349"/>
  <c r="AJ349" s="1"/>
  <c r="AF349"/>
  <c r="AE349"/>
  <c r="AC349"/>
  <c r="AB349"/>
  <c r="AD349" s="1"/>
  <c r="AA349"/>
  <c r="AI348"/>
  <c r="AH348"/>
  <c r="AG348"/>
  <c r="AJ348" s="1"/>
  <c r="AF348"/>
  <c r="AE348"/>
  <c r="AC348"/>
  <c r="AB348"/>
  <c r="AD348" s="1"/>
  <c r="AA348"/>
  <c r="AI347"/>
  <c r="AH347"/>
  <c r="AG347"/>
  <c r="AJ347" s="1"/>
  <c r="AF347"/>
  <c r="AE347"/>
  <c r="AC347"/>
  <c r="AB347"/>
  <c r="AD347" s="1"/>
  <c r="AA347"/>
  <c r="AI346"/>
  <c r="AH346"/>
  <c r="AG346"/>
  <c r="AJ346" s="1"/>
  <c r="AF346"/>
  <c r="AE346"/>
  <c r="AC346"/>
  <c r="AB346"/>
  <c r="AD346" s="1"/>
  <c r="AA346"/>
  <c r="AI345"/>
  <c r="AH345"/>
  <c r="AG345"/>
  <c r="AJ345" s="1"/>
  <c r="AF345"/>
  <c r="AE345"/>
  <c r="AC345"/>
  <c r="AB345"/>
  <c r="AD345" s="1"/>
  <c r="AA345"/>
  <c r="AI344"/>
  <c r="AH344"/>
  <c r="AG344"/>
  <c r="AJ344" s="1"/>
  <c r="AF344"/>
  <c r="AE344"/>
  <c r="AC344"/>
  <c r="AB344"/>
  <c r="AD344" s="1"/>
  <c r="AA344"/>
  <c r="AI343"/>
  <c r="AH343"/>
  <c r="AG343"/>
  <c r="AJ343" s="1"/>
  <c r="AF343"/>
  <c r="AE343"/>
  <c r="AC343"/>
  <c r="AB343"/>
  <c r="AD343" s="1"/>
  <c r="AA343"/>
  <c r="AI342"/>
  <c r="AH342"/>
  <c r="AG342"/>
  <c r="AJ342" s="1"/>
  <c r="AF342"/>
  <c r="AE342"/>
  <c r="AC342"/>
  <c r="AB342"/>
  <c r="AD342" s="1"/>
  <c r="AA342"/>
  <c r="AI341"/>
  <c r="AH341"/>
  <c r="AG341"/>
  <c r="AJ341" s="1"/>
  <c r="AF341"/>
  <c r="AE341"/>
  <c r="AC341"/>
  <c r="AB341"/>
  <c r="AA341"/>
  <c r="AI340"/>
  <c r="AH340"/>
  <c r="AG340"/>
  <c r="AJ340" s="1"/>
  <c r="AF340"/>
  <c r="AE340"/>
  <c r="AC340"/>
  <c r="AB340"/>
  <c r="AD340" s="1"/>
  <c r="AA340"/>
  <c r="AK340" s="1"/>
  <c r="AI339"/>
  <c r="AH339"/>
  <c r="AG339"/>
  <c r="AJ339" s="1"/>
  <c r="AF339"/>
  <c r="AE339"/>
  <c r="AC339"/>
  <c r="AB339"/>
  <c r="AA339"/>
  <c r="AI338"/>
  <c r="AH338"/>
  <c r="AG338"/>
  <c r="AJ338" s="1"/>
  <c r="AF338"/>
  <c r="AE338"/>
  <c r="AC338"/>
  <c r="AB338"/>
  <c r="AD338" s="1"/>
  <c r="AA338"/>
  <c r="AK338" s="1"/>
  <c r="AI337"/>
  <c r="AH337"/>
  <c r="AG337"/>
  <c r="AJ337" s="1"/>
  <c r="AF337"/>
  <c r="AE337"/>
  <c r="AC337"/>
  <c r="AB337"/>
  <c r="AA337"/>
  <c r="AI336"/>
  <c r="AH336"/>
  <c r="AG336"/>
  <c r="AJ336" s="1"/>
  <c r="AF336"/>
  <c r="AE336"/>
  <c r="AC336"/>
  <c r="AB336"/>
  <c r="AD336" s="1"/>
  <c r="AA336"/>
  <c r="AK336" s="1"/>
  <c r="AI335"/>
  <c r="AH335"/>
  <c r="AG335"/>
  <c r="AJ335" s="1"/>
  <c r="AF335"/>
  <c r="AE335"/>
  <c r="AC335"/>
  <c r="AB335"/>
  <c r="AA335"/>
  <c r="AI334"/>
  <c r="AH334"/>
  <c r="AG334"/>
  <c r="AJ334" s="1"/>
  <c r="AF334"/>
  <c r="AE334"/>
  <c r="AC334"/>
  <c r="AB334"/>
  <c r="AD334" s="1"/>
  <c r="AA334"/>
  <c r="AK334" s="1"/>
  <c r="AI333"/>
  <c r="AH333"/>
  <c r="AG333"/>
  <c r="AJ333" s="1"/>
  <c r="AF333"/>
  <c r="AE333"/>
  <c r="AC333"/>
  <c r="AB333"/>
  <c r="AA333"/>
  <c r="AI332"/>
  <c r="AH332"/>
  <c r="AG332"/>
  <c r="AJ332" s="1"/>
  <c r="AF332"/>
  <c r="AE332"/>
  <c r="AC332"/>
  <c r="AB332"/>
  <c r="AD332" s="1"/>
  <c r="AA332"/>
  <c r="AK332" s="1"/>
  <c r="AI331"/>
  <c r="AH331"/>
  <c r="AG331"/>
  <c r="AJ331" s="1"/>
  <c r="AF331"/>
  <c r="AE331"/>
  <c r="AC331"/>
  <c r="AB331"/>
  <c r="AA331"/>
  <c r="AI330"/>
  <c r="AH330"/>
  <c r="AG330"/>
  <c r="AJ330" s="1"/>
  <c r="AF330"/>
  <c r="AE330"/>
  <c r="AC330"/>
  <c r="AB330"/>
  <c r="AD330" s="1"/>
  <c r="AA330"/>
  <c r="AK330" s="1"/>
  <c r="AI329"/>
  <c r="AH329"/>
  <c r="AG329"/>
  <c r="AJ329" s="1"/>
  <c r="AF329"/>
  <c r="AE329"/>
  <c r="AC329"/>
  <c r="AB329"/>
  <c r="AA329"/>
  <c r="AI328"/>
  <c r="AH328"/>
  <c r="AG328"/>
  <c r="AJ328" s="1"/>
  <c r="AF328"/>
  <c r="AE328"/>
  <c r="AC328"/>
  <c r="AB328"/>
  <c r="AD328" s="1"/>
  <c r="AA328"/>
  <c r="AK328" s="1"/>
  <c r="AI327"/>
  <c r="AH327"/>
  <c r="AG327"/>
  <c r="AJ327" s="1"/>
  <c r="AF327"/>
  <c r="AE327"/>
  <c r="AC327"/>
  <c r="AB327"/>
  <c r="AA327"/>
  <c r="AI326"/>
  <c r="AH326"/>
  <c r="AG326"/>
  <c r="AJ326" s="1"/>
  <c r="AF326"/>
  <c r="AE326"/>
  <c r="AC326"/>
  <c r="AB326"/>
  <c r="AD326" s="1"/>
  <c r="AA326"/>
  <c r="AK326" s="1"/>
  <c r="AI325"/>
  <c r="AH325"/>
  <c r="AG325"/>
  <c r="AJ325" s="1"/>
  <c r="AF325"/>
  <c r="AE325"/>
  <c r="AC325"/>
  <c r="AB325"/>
  <c r="AA325"/>
  <c r="AI324"/>
  <c r="AH324"/>
  <c r="AG324"/>
  <c r="AJ324" s="1"/>
  <c r="AF324"/>
  <c r="AE324"/>
  <c r="AC324"/>
  <c r="AB324"/>
  <c r="AD324" s="1"/>
  <c r="AA324"/>
  <c r="AK324" s="1"/>
  <c r="AI323"/>
  <c r="AH323"/>
  <c r="AG323"/>
  <c r="AJ323" s="1"/>
  <c r="AF323"/>
  <c r="AE323"/>
  <c r="AC323"/>
  <c r="AB323"/>
  <c r="AA323"/>
  <c r="AI322"/>
  <c r="AH322"/>
  <c r="AG322"/>
  <c r="AJ322" s="1"/>
  <c r="AF322"/>
  <c r="AE322"/>
  <c r="AC322"/>
  <c r="AB322"/>
  <c r="AD322" s="1"/>
  <c r="AA322"/>
  <c r="AK322" s="1"/>
  <c r="AI321"/>
  <c r="AH321"/>
  <c r="AG321"/>
  <c r="AJ321" s="1"/>
  <c r="AF321"/>
  <c r="AE321"/>
  <c r="AC321"/>
  <c r="AB321"/>
  <c r="AD321" s="1"/>
  <c r="AA321"/>
  <c r="AK321" s="1"/>
  <c r="AI320"/>
  <c r="AH320"/>
  <c r="AG320"/>
  <c r="AJ320" s="1"/>
  <c r="AF320"/>
  <c r="AE320"/>
  <c r="AC320"/>
  <c r="AB320"/>
  <c r="AD320" s="1"/>
  <c r="AA320"/>
  <c r="AK320" s="1"/>
  <c r="AI319"/>
  <c r="AH319"/>
  <c r="AG319"/>
  <c r="AJ319" s="1"/>
  <c r="AF319"/>
  <c r="AE319"/>
  <c r="AC319"/>
  <c r="AB319"/>
  <c r="AD319" s="1"/>
  <c r="AA319"/>
  <c r="AK319" s="1"/>
  <c r="AI318"/>
  <c r="AH318"/>
  <c r="AG318"/>
  <c r="AJ318" s="1"/>
  <c r="AF318"/>
  <c r="AE318"/>
  <c r="AC318"/>
  <c r="AB318"/>
  <c r="AD318" s="1"/>
  <c r="AA318"/>
  <c r="AK318" s="1"/>
  <c r="AI317"/>
  <c r="AH317"/>
  <c r="AG317"/>
  <c r="AJ317" s="1"/>
  <c r="AF317"/>
  <c r="AE317"/>
  <c r="AC317"/>
  <c r="AB317"/>
  <c r="AD317" s="1"/>
  <c r="AA317"/>
  <c r="AK317" s="1"/>
  <c r="AI316"/>
  <c r="AH316"/>
  <c r="AG316"/>
  <c r="AJ316" s="1"/>
  <c r="AF316"/>
  <c r="AE316"/>
  <c r="AC316"/>
  <c r="AB316"/>
  <c r="AD316" s="1"/>
  <c r="AA316"/>
  <c r="AK316" s="1"/>
  <c r="AI315"/>
  <c r="AH315"/>
  <c r="AG315"/>
  <c r="AJ315" s="1"/>
  <c r="AF315"/>
  <c r="AE315"/>
  <c r="AC315"/>
  <c r="AB315"/>
  <c r="AD315" s="1"/>
  <c r="AA315"/>
  <c r="AK315" s="1"/>
  <c r="AI314"/>
  <c r="AH314"/>
  <c r="AG314"/>
  <c r="AJ314" s="1"/>
  <c r="AF314"/>
  <c r="AE314"/>
  <c r="AC314"/>
  <c r="AB314"/>
  <c r="AD314" s="1"/>
  <c r="AA314"/>
  <c r="AK314" s="1"/>
  <c r="AI313"/>
  <c r="AH313"/>
  <c r="AG313"/>
  <c r="AJ313" s="1"/>
  <c r="AF313"/>
  <c r="AE313"/>
  <c r="AC313"/>
  <c r="AB313"/>
  <c r="AD313" s="1"/>
  <c r="AA313"/>
  <c r="AK313" s="1"/>
  <c r="AI312"/>
  <c r="AH312"/>
  <c r="AG312"/>
  <c r="AJ312" s="1"/>
  <c r="AF312"/>
  <c r="AE312"/>
  <c r="AC312"/>
  <c r="AB312"/>
  <c r="AD312" s="1"/>
  <c r="AA312"/>
  <c r="AK312" s="1"/>
  <c r="AI311"/>
  <c r="AH311"/>
  <c r="AG311"/>
  <c r="AJ311" s="1"/>
  <c r="AF311"/>
  <c r="AE311"/>
  <c r="AC311"/>
  <c r="AB311"/>
  <c r="AD311" s="1"/>
  <c r="AA311"/>
  <c r="AK311" s="1"/>
  <c r="AI310"/>
  <c r="AH310"/>
  <c r="AG310"/>
  <c r="AJ310" s="1"/>
  <c r="AF310"/>
  <c r="AE310"/>
  <c r="AC310"/>
  <c r="AB310"/>
  <c r="AD310" s="1"/>
  <c r="AA310"/>
  <c r="AK310" s="1"/>
  <c r="AI309"/>
  <c r="AH309"/>
  <c r="AG309"/>
  <c r="AJ309" s="1"/>
  <c r="AF309"/>
  <c r="AE309"/>
  <c r="AC309"/>
  <c r="AB309"/>
  <c r="AD309" s="1"/>
  <c r="AA309"/>
  <c r="AK309" s="1"/>
  <c r="AI308"/>
  <c r="AH308"/>
  <c r="AG308"/>
  <c r="AJ308" s="1"/>
  <c r="AF308"/>
  <c r="AE308"/>
  <c r="AC308"/>
  <c r="AB308"/>
  <c r="AD308" s="1"/>
  <c r="AA308"/>
  <c r="AK308" s="1"/>
  <c r="AI307"/>
  <c r="AH307"/>
  <c r="AG307"/>
  <c r="AJ307" s="1"/>
  <c r="AF307"/>
  <c r="AE307"/>
  <c r="AC307"/>
  <c r="AB307"/>
  <c r="AD307" s="1"/>
  <c r="AA307"/>
  <c r="AK307" s="1"/>
  <c r="AI306"/>
  <c r="AH306"/>
  <c r="AG306"/>
  <c r="AJ306" s="1"/>
  <c r="AF306"/>
  <c r="AE306"/>
  <c r="AC306"/>
  <c r="AB306"/>
  <c r="AD306" s="1"/>
  <c r="AA306"/>
  <c r="AK306" s="1"/>
  <c r="AI305"/>
  <c r="AH305"/>
  <c r="AG305"/>
  <c r="AJ305" s="1"/>
  <c r="AF305"/>
  <c r="AE305"/>
  <c r="AC305"/>
  <c r="AB305"/>
  <c r="AD305" s="1"/>
  <c r="AA305"/>
  <c r="AK305" s="1"/>
  <c r="AI304"/>
  <c r="AH304"/>
  <c r="AG304"/>
  <c r="AJ304" s="1"/>
  <c r="AF304"/>
  <c r="AE304"/>
  <c r="AC304"/>
  <c r="AB304"/>
  <c r="AD304" s="1"/>
  <c r="AA304"/>
  <c r="AK304" s="1"/>
  <c r="AI303"/>
  <c r="AH303"/>
  <c r="AG303"/>
  <c r="AJ303" s="1"/>
  <c r="AF303"/>
  <c r="AE303"/>
  <c r="AC303"/>
  <c r="AB303"/>
  <c r="AD303" s="1"/>
  <c r="AA303"/>
  <c r="AK303" s="1"/>
  <c r="AI302"/>
  <c r="AH302"/>
  <c r="AG302"/>
  <c r="AJ302" s="1"/>
  <c r="AF302"/>
  <c r="AE302"/>
  <c r="AC302"/>
  <c r="AB302"/>
  <c r="AD302" s="1"/>
  <c r="AA302"/>
  <c r="AK302" s="1"/>
  <c r="AI301"/>
  <c r="AH301"/>
  <c r="AG301"/>
  <c r="AJ301" s="1"/>
  <c r="AF301"/>
  <c r="AE301"/>
  <c r="AC301"/>
  <c r="AB301"/>
  <c r="AD301" s="1"/>
  <c r="AA301"/>
  <c r="AK301" s="1"/>
  <c r="AI300"/>
  <c r="AH300"/>
  <c r="AG300"/>
  <c r="AJ300" s="1"/>
  <c r="AF300"/>
  <c r="AE300"/>
  <c r="AC300"/>
  <c r="AB300"/>
  <c r="AD300" s="1"/>
  <c r="AA300"/>
  <c r="AK300" s="1"/>
  <c r="AI299"/>
  <c r="AH299"/>
  <c r="AG299"/>
  <c r="AJ299" s="1"/>
  <c r="AF299"/>
  <c r="AE299"/>
  <c r="AC299"/>
  <c r="AB299"/>
  <c r="AD299" s="1"/>
  <c r="AA299"/>
  <c r="AK299" s="1"/>
  <c r="AI298"/>
  <c r="AH298"/>
  <c r="AG298"/>
  <c r="AJ298" s="1"/>
  <c r="AF298"/>
  <c r="AE298"/>
  <c r="AC298"/>
  <c r="AB298"/>
  <c r="AD298" s="1"/>
  <c r="AA298"/>
  <c r="AK298" s="1"/>
  <c r="AI297"/>
  <c r="AH297"/>
  <c r="AG297"/>
  <c r="AJ297" s="1"/>
  <c r="AF297"/>
  <c r="AE297"/>
  <c r="AC297"/>
  <c r="AB297"/>
  <c r="AD297" s="1"/>
  <c r="AA297"/>
  <c r="AK297" s="1"/>
  <c r="AI296"/>
  <c r="AH296"/>
  <c r="AG296"/>
  <c r="AJ296" s="1"/>
  <c r="AF296"/>
  <c r="AE296"/>
  <c r="AC296"/>
  <c r="AB296"/>
  <c r="AD296" s="1"/>
  <c r="AA296"/>
  <c r="AK296" s="1"/>
  <c r="AI295"/>
  <c r="AH295"/>
  <c r="AG295"/>
  <c r="AJ295" s="1"/>
  <c r="AF295"/>
  <c r="AE295"/>
  <c r="AC295"/>
  <c r="AB295"/>
  <c r="AD295" s="1"/>
  <c r="AA295"/>
  <c r="AK295" s="1"/>
  <c r="AI294"/>
  <c r="AH294"/>
  <c r="AG294"/>
  <c r="AJ294" s="1"/>
  <c r="AF294"/>
  <c r="AE294"/>
  <c r="AC294"/>
  <c r="AB294"/>
  <c r="AD294" s="1"/>
  <c r="AA294"/>
  <c r="AK294" s="1"/>
  <c r="AI293"/>
  <c r="AH293"/>
  <c r="AG293"/>
  <c r="AJ293" s="1"/>
  <c r="AF293"/>
  <c r="AE293"/>
  <c r="AC293"/>
  <c r="AB293"/>
  <c r="AD293" s="1"/>
  <c r="AA293"/>
  <c r="AK293" s="1"/>
  <c r="AI292"/>
  <c r="AH292"/>
  <c r="AG292"/>
  <c r="AJ292" s="1"/>
  <c r="AF292"/>
  <c r="AE292"/>
  <c r="AC292"/>
  <c r="AB292"/>
  <c r="AD292" s="1"/>
  <c r="AA292"/>
  <c r="AK292" s="1"/>
  <c r="AI291"/>
  <c r="AH291"/>
  <c r="AG291"/>
  <c r="AJ291" s="1"/>
  <c r="AF291"/>
  <c r="AE291"/>
  <c r="AC291"/>
  <c r="AB291"/>
  <c r="AD291" s="1"/>
  <c r="AA291"/>
  <c r="AK291" s="1"/>
  <c r="AI290"/>
  <c r="AH290"/>
  <c r="AG290"/>
  <c r="AJ290" s="1"/>
  <c r="AF290"/>
  <c r="AE290"/>
  <c r="AC290"/>
  <c r="AB290"/>
  <c r="AD290" s="1"/>
  <c r="AA290"/>
  <c r="AK290" s="1"/>
  <c r="AI289"/>
  <c r="AH289"/>
  <c r="AG289"/>
  <c r="AJ289" s="1"/>
  <c r="AF289"/>
  <c r="AE289"/>
  <c r="AC289"/>
  <c r="AB289"/>
  <c r="AD289" s="1"/>
  <c r="AA289"/>
  <c r="AK289" s="1"/>
  <c r="AI288"/>
  <c r="AH288"/>
  <c r="AG288"/>
  <c r="AJ288" s="1"/>
  <c r="AF288"/>
  <c r="AE288"/>
  <c r="AC288"/>
  <c r="AB288"/>
  <c r="AD288" s="1"/>
  <c r="AA288"/>
  <c r="AK288" s="1"/>
  <c r="AI287"/>
  <c r="AH287"/>
  <c r="AG287"/>
  <c r="AJ287" s="1"/>
  <c r="AF287"/>
  <c r="AE287"/>
  <c r="AC287"/>
  <c r="AB287"/>
  <c r="AD287" s="1"/>
  <c r="AA287"/>
  <c r="AK287" s="1"/>
  <c r="AI286"/>
  <c r="AH286"/>
  <c r="AG286"/>
  <c r="AJ286" s="1"/>
  <c r="AF286"/>
  <c r="AE286"/>
  <c r="AC286"/>
  <c r="AB286"/>
  <c r="AD286" s="1"/>
  <c r="AA286"/>
  <c r="AK286" s="1"/>
  <c r="AI285"/>
  <c r="AH285"/>
  <c r="AG285"/>
  <c r="AJ285" s="1"/>
  <c r="AF285"/>
  <c r="AE285"/>
  <c r="AC285"/>
  <c r="AB285"/>
  <c r="AD285" s="1"/>
  <c r="AA285"/>
  <c r="AK285" s="1"/>
  <c r="AI284"/>
  <c r="AH284"/>
  <c r="AG284"/>
  <c r="AJ284" s="1"/>
  <c r="AF284"/>
  <c r="AE284"/>
  <c r="AC284"/>
  <c r="AB284"/>
  <c r="AD284" s="1"/>
  <c r="AA284"/>
  <c r="AK284" s="1"/>
  <c r="AI283"/>
  <c r="AH283"/>
  <c r="AG283"/>
  <c r="AJ283" s="1"/>
  <c r="AF283"/>
  <c r="AE283"/>
  <c r="AC283"/>
  <c r="AB283"/>
  <c r="AD283" s="1"/>
  <c r="AA283"/>
  <c r="AK283" s="1"/>
  <c r="AI282"/>
  <c r="AH282"/>
  <c r="AG282"/>
  <c r="AJ282" s="1"/>
  <c r="AF282"/>
  <c r="AE282"/>
  <c r="AC282"/>
  <c r="AB282"/>
  <c r="AD282" s="1"/>
  <c r="AA282"/>
  <c r="AK282" s="1"/>
  <c r="AI281"/>
  <c r="AH281"/>
  <c r="AG281"/>
  <c r="AJ281" s="1"/>
  <c r="AF281"/>
  <c r="AE281"/>
  <c r="AC281"/>
  <c r="AB281"/>
  <c r="AD281" s="1"/>
  <c r="AA281"/>
  <c r="AK281" s="1"/>
  <c r="AI280"/>
  <c r="AH280"/>
  <c r="AG280"/>
  <c r="AJ280" s="1"/>
  <c r="AF280"/>
  <c r="AE280"/>
  <c r="AC280"/>
  <c r="AB280"/>
  <c r="AD280" s="1"/>
  <c r="AA280"/>
  <c r="AK280" s="1"/>
  <c r="AI279"/>
  <c r="AH279"/>
  <c r="AG279"/>
  <c r="AJ279" s="1"/>
  <c r="AF279"/>
  <c r="AE279"/>
  <c r="AC279"/>
  <c r="AB279"/>
  <c r="AD279" s="1"/>
  <c r="AA279"/>
  <c r="AK279" s="1"/>
  <c r="AI278"/>
  <c r="AH278"/>
  <c r="AG278"/>
  <c r="AJ278" s="1"/>
  <c r="AF278"/>
  <c r="AE278"/>
  <c r="AC278"/>
  <c r="AB278"/>
  <c r="AD278" s="1"/>
  <c r="AA278"/>
  <c r="AK278" s="1"/>
  <c r="AI277"/>
  <c r="AH277"/>
  <c r="AG277"/>
  <c r="AJ277" s="1"/>
  <c r="AF277"/>
  <c r="AE277"/>
  <c r="AC277"/>
  <c r="AB277"/>
  <c r="AD277" s="1"/>
  <c r="AA277"/>
  <c r="AK277" s="1"/>
  <c r="AI276"/>
  <c r="AH276"/>
  <c r="AG276"/>
  <c r="AJ276" s="1"/>
  <c r="AF276"/>
  <c r="AE276"/>
  <c r="AC276"/>
  <c r="AB276"/>
  <c r="AD276" s="1"/>
  <c r="AA276"/>
  <c r="AK276" s="1"/>
  <c r="AI275"/>
  <c r="AH275"/>
  <c r="AG275"/>
  <c r="AJ275" s="1"/>
  <c r="AF275"/>
  <c r="AE275"/>
  <c r="AC275"/>
  <c r="AB275"/>
  <c r="AD275" s="1"/>
  <c r="AA275"/>
  <c r="AK275" s="1"/>
  <c r="AI274"/>
  <c r="AH274"/>
  <c r="AG274"/>
  <c r="AJ274" s="1"/>
  <c r="AF274"/>
  <c r="AE274"/>
  <c r="AC274"/>
  <c r="AB274"/>
  <c r="AD274" s="1"/>
  <c r="AA274"/>
  <c r="AK274" s="1"/>
  <c r="AI273"/>
  <c r="AH273"/>
  <c r="AG273"/>
  <c r="AJ273" s="1"/>
  <c r="AF273"/>
  <c r="AE273"/>
  <c r="AC273"/>
  <c r="AB273"/>
  <c r="AD273" s="1"/>
  <c r="AA273"/>
  <c r="AK273" s="1"/>
  <c r="AI272"/>
  <c r="AH272"/>
  <c r="AG272"/>
  <c r="AJ272" s="1"/>
  <c r="AF272"/>
  <c r="AE272"/>
  <c r="AC272"/>
  <c r="AB272"/>
  <c r="AD272" s="1"/>
  <c r="AA272"/>
  <c r="AK272" s="1"/>
  <c r="AI271"/>
  <c r="AH271"/>
  <c r="AG271"/>
  <c r="AJ271" s="1"/>
  <c r="AF271"/>
  <c r="AE271"/>
  <c r="AC271"/>
  <c r="AB271"/>
  <c r="AD271" s="1"/>
  <c r="AA271"/>
  <c r="AK271" s="1"/>
  <c r="AI270"/>
  <c r="AH270"/>
  <c r="AG270"/>
  <c r="AJ270" s="1"/>
  <c r="AF270"/>
  <c r="AE270"/>
  <c r="AC270"/>
  <c r="AB270"/>
  <c r="AD270" s="1"/>
  <c r="AA270"/>
  <c r="AK270" s="1"/>
  <c r="AI269"/>
  <c r="AH269"/>
  <c r="AG269"/>
  <c r="AJ269" s="1"/>
  <c r="AF269"/>
  <c r="AE269"/>
  <c r="AC269"/>
  <c r="AB269"/>
  <c r="AD269" s="1"/>
  <c r="AA269"/>
  <c r="AK269" s="1"/>
  <c r="AI268"/>
  <c r="AH268"/>
  <c r="AG268"/>
  <c r="AJ268" s="1"/>
  <c r="AF268"/>
  <c r="AE268"/>
  <c r="AC268"/>
  <c r="AB268"/>
  <c r="AD268" s="1"/>
  <c r="AA268"/>
  <c r="AK268" s="1"/>
  <c r="AI267"/>
  <c r="AH267"/>
  <c r="AG267"/>
  <c r="AJ267" s="1"/>
  <c r="AF267"/>
  <c r="AE267"/>
  <c r="AC267"/>
  <c r="AB267"/>
  <c r="AD267" s="1"/>
  <c r="AA267"/>
  <c r="AK267" s="1"/>
  <c r="AI266"/>
  <c r="AH266"/>
  <c r="AG266"/>
  <c r="AJ266" s="1"/>
  <c r="AF266"/>
  <c r="AE266"/>
  <c r="AC266"/>
  <c r="AB266"/>
  <c r="AD266" s="1"/>
  <c r="AA266"/>
  <c r="AK266" s="1"/>
  <c r="AI265"/>
  <c r="AH265"/>
  <c r="AG265"/>
  <c r="AJ265" s="1"/>
  <c r="AF265"/>
  <c r="AE265"/>
  <c r="AC265"/>
  <c r="AB265"/>
  <c r="AD265" s="1"/>
  <c r="AA265"/>
  <c r="AK265" s="1"/>
  <c r="AI264"/>
  <c r="AH264"/>
  <c r="AG264"/>
  <c r="AJ264" s="1"/>
  <c r="AF264"/>
  <c r="AE264"/>
  <c r="AC264"/>
  <c r="AB264"/>
  <c r="AD264" s="1"/>
  <c r="AA264"/>
  <c r="AK264" s="1"/>
  <c r="AI263"/>
  <c r="AH263"/>
  <c r="AG263"/>
  <c r="AJ263" s="1"/>
  <c r="AF263"/>
  <c r="AE263"/>
  <c r="AC263"/>
  <c r="AB263"/>
  <c r="AD263" s="1"/>
  <c r="AA263"/>
  <c r="AK263" s="1"/>
  <c r="AI262"/>
  <c r="AH262"/>
  <c r="AG262"/>
  <c r="AJ262" s="1"/>
  <c r="AF262"/>
  <c r="AE262"/>
  <c r="AC262"/>
  <c r="AB262"/>
  <c r="AD262" s="1"/>
  <c r="AA262"/>
  <c r="AK262" s="1"/>
  <c r="AI261"/>
  <c r="AH261"/>
  <c r="AG261"/>
  <c r="AJ261" s="1"/>
  <c r="AF261"/>
  <c r="AE261"/>
  <c r="AC261"/>
  <c r="AB261"/>
  <c r="AD261" s="1"/>
  <c r="AA261"/>
  <c r="AK261" s="1"/>
  <c r="AI260"/>
  <c r="AH260"/>
  <c r="AG260"/>
  <c r="AJ260" s="1"/>
  <c r="AF260"/>
  <c r="AE260"/>
  <c r="AC260"/>
  <c r="AB260"/>
  <c r="AD260" s="1"/>
  <c r="AA260"/>
  <c r="AK260" s="1"/>
  <c r="AI259"/>
  <c r="AH259"/>
  <c r="AG259"/>
  <c r="AJ259" s="1"/>
  <c r="AF259"/>
  <c r="AE259"/>
  <c r="AC259"/>
  <c r="AB259"/>
  <c r="AD259" s="1"/>
  <c r="AA259"/>
  <c r="AK259" s="1"/>
  <c r="AI258"/>
  <c r="AH258"/>
  <c r="AG258"/>
  <c r="AJ258" s="1"/>
  <c r="AF258"/>
  <c r="AE258"/>
  <c r="AC258"/>
  <c r="AB258"/>
  <c r="AD258" s="1"/>
  <c r="AA258"/>
  <c r="AK258" s="1"/>
  <c r="AI257"/>
  <c r="AH257"/>
  <c r="AG257"/>
  <c r="AJ257" s="1"/>
  <c r="AF257"/>
  <c r="AE257"/>
  <c r="AC257"/>
  <c r="AB257"/>
  <c r="AD257" s="1"/>
  <c r="AA257"/>
  <c r="AK257" s="1"/>
  <c r="AI256"/>
  <c r="AH256"/>
  <c r="AG256"/>
  <c r="AJ256" s="1"/>
  <c r="AF256"/>
  <c r="AE256"/>
  <c r="AC256"/>
  <c r="AB256"/>
  <c r="AD256" s="1"/>
  <c r="AA256"/>
  <c r="AK256" s="1"/>
  <c r="AI255"/>
  <c r="AH255"/>
  <c r="AG255"/>
  <c r="AJ255" s="1"/>
  <c r="AF255"/>
  <c r="AE255"/>
  <c r="AC255"/>
  <c r="AB255"/>
  <c r="AD255" s="1"/>
  <c r="AA255"/>
  <c r="AI254"/>
  <c r="AH254"/>
  <c r="AG254"/>
  <c r="AJ254" s="1"/>
  <c r="AF254"/>
  <c r="AE254"/>
  <c r="AC254"/>
  <c r="AB254"/>
  <c r="AD254" s="1"/>
  <c r="AA254"/>
  <c r="AI253"/>
  <c r="AH253"/>
  <c r="AG253"/>
  <c r="AJ253" s="1"/>
  <c r="AF253"/>
  <c r="AE253"/>
  <c r="AC253"/>
  <c r="AB253"/>
  <c r="AD253" s="1"/>
  <c r="AA253"/>
  <c r="AI252"/>
  <c r="AH252"/>
  <c r="AG252"/>
  <c r="AJ252" s="1"/>
  <c r="AF252"/>
  <c r="AE252"/>
  <c r="AC252"/>
  <c r="AB252"/>
  <c r="AD252" s="1"/>
  <c r="AA252"/>
  <c r="AI251"/>
  <c r="AH251"/>
  <c r="AG251"/>
  <c r="AJ251" s="1"/>
  <c r="AF251"/>
  <c r="AE251"/>
  <c r="AC251"/>
  <c r="AB251"/>
  <c r="AD251" s="1"/>
  <c r="AA251"/>
  <c r="AI250"/>
  <c r="AH250"/>
  <c r="AG250"/>
  <c r="AJ250" s="1"/>
  <c r="AF250"/>
  <c r="AE250"/>
  <c r="AC250"/>
  <c r="AB250"/>
  <c r="AD250" s="1"/>
  <c r="AA250"/>
  <c r="AI249"/>
  <c r="AH249"/>
  <c r="AG249"/>
  <c r="AJ249" s="1"/>
  <c r="AF249"/>
  <c r="AE249"/>
  <c r="AC249"/>
  <c r="AB249"/>
  <c r="AD249" s="1"/>
  <c r="AA249"/>
  <c r="AI248"/>
  <c r="AH248"/>
  <c r="AG248"/>
  <c r="AJ248" s="1"/>
  <c r="AF248"/>
  <c r="AE248"/>
  <c r="AC248"/>
  <c r="AB248"/>
  <c r="AD248" s="1"/>
  <c r="AA248"/>
  <c r="AI247"/>
  <c r="AH247"/>
  <c r="AG247"/>
  <c r="AJ247" s="1"/>
  <c r="AF247"/>
  <c r="AE247"/>
  <c r="AC247"/>
  <c r="AB247"/>
  <c r="AD247" s="1"/>
  <c r="AA247"/>
  <c r="AI246"/>
  <c r="AH246"/>
  <c r="AG246"/>
  <c r="AJ246" s="1"/>
  <c r="AF246"/>
  <c r="AE246"/>
  <c r="AC246"/>
  <c r="AB246"/>
  <c r="AD246" s="1"/>
  <c r="AA246"/>
  <c r="AI245"/>
  <c r="AH245"/>
  <c r="AG245"/>
  <c r="AJ245" s="1"/>
  <c r="AF245"/>
  <c r="AE245"/>
  <c r="AC245"/>
  <c r="AB245"/>
  <c r="AD245" s="1"/>
  <c r="AA245"/>
  <c r="AI244"/>
  <c r="AH244"/>
  <c r="AG244"/>
  <c r="AJ244" s="1"/>
  <c r="AF244"/>
  <c r="AE244"/>
  <c r="AC244"/>
  <c r="AB244"/>
  <c r="AD244" s="1"/>
  <c r="AA244"/>
  <c r="AI243"/>
  <c r="AH243"/>
  <c r="AG243"/>
  <c r="AJ243" s="1"/>
  <c r="AF243"/>
  <c r="AE243"/>
  <c r="AC243"/>
  <c r="AB243"/>
  <c r="AD243" s="1"/>
  <c r="AA243"/>
  <c r="AI242"/>
  <c r="AH242"/>
  <c r="AG242"/>
  <c r="AJ242" s="1"/>
  <c r="AF242"/>
  <c r="AE242"/>
  <c r="AC242"/>
  <c r="AB242"/>
  <c r="AD242" s="1"/>
  <c r="AA242"/>
  <c r="AI241"/>
  <c r="AH241"/>
  <c r="AG241"/>
  <c r="AJ241" s="1"/>
  <c r="AF241"/>
  <c r="AE241"/>
  <c r="AC241"/>
  <c r="AB241"/>
  <c r="AD241" s="1"/>
  <c r="AA241"/>
  <c r="AI240"/>
  <c r="AH240"/>
  <c r="AG240"/>
  <c r="AJ240" s="1"/>
  <c r="AF240"/>
  <c r="AE240"/>
  <c r="AC240"/>
  <c r="AB240"/>
  <c r="AD240" s="1"/>
  <c r="AA240"/>
  <c r="AI239"/>
  <c r="AH239"/>
  <c r="AG239"/>
  <c r="AJ239" s="1"/>
  <c r="AF239"/>
  <c r="AE239"/>
  <c r="AC239"/>
  <c r="AB239"/>
  <c r="AD239" s="1"/>
  <c r="AA239"/>
  <c r="AI238"/>
  <c r="AH238"/>
  <c r="AG238"/>
  <c r="AJ238" s="1"/>
  <c r="AF238"/>
  <c r="AE238"/>
  <c r="AC238"/>
  <c r="AB238"/>
  <c r="AD238" s="1"/>
  <c r="AA238"/>
  <c r="AI237"/>
  <c r="AH237"/>
  <c r="AG237"/>
  <c r="AJ237" s="1"/>
  <c r="AF237"/>
  <c r="AE237"/>
  <c r="AC237"/>
  <c r="AB237"/>
  <c r="AD237" s="1"/>
  <c r="AA237"/>
  <c r="AI236"/>
  <c r="AH236"/>
  <c r="AG236"/>
  <c r="AJ236" s="1"/>
  <c r="AF236"/>
  <c r="AE236"/>
  <c r="AC236"/>
  <c r="AB236"/>
  <c r="AD236" s="1"/>
  <c r="AA236"/>
  <c r="AI235"/>
  <c r="AH235"/>
  <c r="AG235"/>
  <c r="AJ235" s="1"/>
  <c r="AF235"/>
  <c r="AE235"/>
  <c r="AC235"/>
  <c r="AB235"/>
  <c r="AD235" s="1"/>
  <c r="AA235"/>
  <c r="AI234"/>
  <c r="AH234"/>
  <c r="AG234"/>
  <c r="AJ234" s="1"/>
  <c r="AF234"/>
  <c r="AE234"/>
  <c r="AC234"/>
  <c r="AB234"/>
  <c r="AD234" s="1"/>
  <c r="AA234"/>
  <c r="AI233"/>
  <c r="AH233"/>
  <c r="AG233"/>
  <c r="AJ233" s="1"/>
  <c r="AF233"/>
  <c r="AE233"/>
  <c r="AC233"/>
  <c r="AB233"/>
  <c r="AD233" s="1"/>
  <c r="AA233"/>
  <c r="AI232"/>
  <c r="AH232"/>
  <c r="AG232"/>
  <c r="AJ232" s="1"/>
  <c r="AF232"/>
  <c r="AE232"/>
  <c r="AC232"/>
  <c r="AB232"/>
  <c r="AD232" s="1"/>
  <c r="AA232"/>
  <c r="AI231"/>
  <c r="AH231"/>
  <c r="AG231"/>
  <c r="AJ231" s="1"/>
  <c r="AF231"/>
  <c r="AE231"/>
  <c r="AC231"/>
  <c r="AB231"/>
  <c r="AD231" s="1"/>
  <c r="AA231"/>
  <c r="AI230"/>
  <c r="AH230"/>
  <c r="AG230"/>
  <c r="AJ230" s="1"/>
  <c r="AF230"/>
  <c r="AE230"/>
  <c r="AC230"/>
  <c r="AB230"/>
  <c r="AD230" s="1"/>
  <c r="AA230"/>
  <c r="AI229"/>
  <c r="AH229"/>
  <c r="AG229"/>
  <c r="AJ229" s="1"/>
  <c r="AF229"/>
  <c r="AE229"/>
  <c r="AC229"/>
  <c r="AB229"/>
  <c r="AD229" s="1"/>
  <c r="AA229"/>
  <c r="AI228"/>
  <c r="AH228"/>
  <c r="AG228"/>
  <c r="AJ228" s="1"/>
  <c r="AF228"/>
  <c r="AE228"/>
  <c r="AC228"/>
  <c r="AB228"/>
  <c r="AD228" s="1"/>
  <c r="AA228"/>
  <c r="AI227"/>
  <c r="AH227"/>
  <c r="AG227"/>
  <c r="AJ227" s="1"/>
  <c r="AF227"/>
  <c r="AE227"/>
  <c r="AC227"/>
  <c r="AB227"/>
  <c r="AD227" s="1"/>
  <c r="AA227"/>
  <c r="AI226"/>
  <c r="AH226"/>
  <c r="AG226"/>
  <c r="AJ226" s="1"/>
  <c r="AF226"/>
  <c r="AE226"/>
  <c r="AC226"/>
  <c r="AB226"/>
  <c r="AD226" s="1"/>
  <c r="AA226"/>
  <c r="AI225"/>
  <c r="AH225"/>
  <c r="AG225"/>
  <c r="AJ225" s="1"/>
  <c r="AF225"/>
  <c r="AE225"/>
  <c r="AC225"/>
  <c r="AB225"/>
  <c r="AD225" s="1"/>
  <c r="AA225"/>
  <c r="AI224"/>
  <c r="AH224"/>
  <c r="AG224"/>
  <c r="AJ224" s="1"/>
  <c r="AF224"/>
  <c r="AE224"/>
  <c r="AC224"/>
  <c r="AB224"/>
  <c r="AD224" s="1"/>
  <c r="AA224"/>
  <c r="AI223"/>
  <c r="AH223"/>
  <c r="AG223"/>
  <c r="AJ223" s="1"/>
  <c r="AF223"/>
  <c r="AE223"/>
  <c r="AC223"/>
  <c r="AB223"/>
  <c r="AD223" s="1"/>
  <c r="AA223"/>
  <c r="AI222"/>
  <c r="AH222"/>
  <c r="AG222"/>
  <c r="AJ222" s="1"/>
  <c r="AF222"/>
  <c r="AE222"/>
  <c r="AC222"/>
  <c r="AB222"/>
  <c r="AD222" s="1"/>
  <c r="AA222"/>
  <c r="AI221"/>
  <c r="AH221"/>
  <c r="AG221"/>
  <c r="AJ221" s="1"/>
  <c r="AF221"/>
  <c r="AE221"/>
  <c r="AC221"/>
  <c r="AB221"/>
  <c r="AD221" s="1"/>
  <c r="AA221"/>
  <c r="AI220"/>
  <c r="AH220"/>
  <c r="AG220"/>
  <c r="AJ220" s="1"/>
  <c r="AF220"/>
  <c r="AE220"/>
  <c r="AC220"/>
  <c r="AB220"/>
  <c r="AD220" s="1"/>
  <c r="AA220"/>
  <c r="AI219"/>
  <c r="AH219"/>
  <c r="AG219"/>
  <c r="AJ219" s="1"/>
  <c r="AF219"/>
  <c r="AE219"/>
  <c r="AC219"/>
  <c r="AB219"/>
  <c r="AD219" s="1"/>
  <c r="AA219"/>
  <c r="AI218"/>
  <c r="AH218"/>
  <c r="AG218"/>
  <c r="AJ218" s="1"/>
  <c r="AF218"/>
  <c r="AE218"/>
  <c r="AC218"/>
  <c r="AB218"/>
  <c r="AD218" s="1"/>
  <c r="AA218"/>
  <c r="AI217"/>
  <c r="AH217"/>
  <c r="AG217"/>
  <c r="AJ217" s="1"/>
  <c r="AF217"/>
  <c r="AE217"/>
  <c r="AC217"/>
  <c r="AB217"/>
  <c r="AD217" s="1"/>
  <c r="AA217"/>
  <c r="AI216"/>
  <c r="AH216"/>
  <c r="AG216"/>
  <c r="AJ216" s="1"/>
  <c r="AF216"/>
  <c r="AE216"/>
  <c r="AC216"/>
  <c r="AB216"/>
  <c r="AD216" s="1"/>
  <c r="AA216"/>
  <c r="AI215"/>
  <c r="AH215"/>
  <c r="AG215"/>
  <c r="AJ215" s="1"/>
  <c r="AF215"/>
  <c r="AE215"/>
  <c r="AC215"/>
  <c r="AB215"/>
  <c r="AD215" s="1"/>
  <c r="AA215"/>
  <c r="AI214"/>
  <c r="AH214"/>
  <c r="AG214"/>
  <c r="AJ214" s="1"/>
  <c r="AF214"/>
  <c r="AE214"/>
  <c r="AC214"/>
  <c r="AB214"/>
  <c r="AD214" s="1"/>
  <c r="AA214"/>
  <c r="AI213"/>
  <c r="AH213"/>
  <c r="AG213"/>
  <c r="AJ213" s="1"/>
  <c r="AF213"/>
  <c r="AE213"/>
  <c r="AC213"/>
  <c r="AB213"/>
  <c r="AD213" s="1"/>
  <c r="AA213"/>
  <c r="AI212"/>
  <c r="AH212"/>
  <c r="AG212"/>
  <c r="AJ212" s="1"/>
  <c r="AF212"/>
  <c r="AE212"/>
  <c r="AC212"/>
  <c r="AB212"/>
  <c r="AD212" s="1"/>
  <c r="AA212"/>
  <c r="AI211"/>
  <c r="AH211"/>
  <c r="AG211"/>
  <c r="AJ211" s="1"/>
  <c r="AF211"/>
  <c r="AE211"/>
  <c r="AC211"/>
  <c r="AB211"/>
  <c r="AD211" s="1"/>
  <c r="AA211"/>
  <c r="AI210"/>
  <c r="AH210"/>
  <c r="AG210"/>
  <c r="AJ210" s="1"/>
  <c r="AF210"/>
  <c r="AE210"/>
  <c r="AC210"/>
  <c r="AB210"/>
  <c r="AD210" s="1"/>
  <c r="AA210"/>
  <c r="AI209"/>
  <c r="AH209"/>
  <c r="AG209"/>
  <c r="AJ209" s="1"/>
  <c r="AF209"/>
  <c r="AE209"/>
  <c r="AC209"/>
  <c r="AB209"/>
  <c r="AD209" s="1"/>
  <c r="AA209"/>
  <c r="AI208"/>
  <c r="AH208"/>
  <c r="AG208"/>
  <c r="AJ208" s="1"/>
  <c r="AF208"/>
  <c r="AE208"/>
  <c r="AC208"/>
  <c r="AB208"/>
  <c r="AD208" s="1"/>
  <c r="AA208"/>
  <c r="AI207"/>
  <c r="AH207"/>
  <c r="AG207"/>
  <c r="AJ207" s="1"/>
  <c r="AF207"/>
  <c r="AE207"/>
  <c r="AC207"/>
  <c r="AB207"/>
  <c r="AA207"/>
  <c r="AI206"/>
  <c r="AH206"/>
  <c r="AG206"/>
  <c r="AJ206" s="1"/>
  <c r="AF206"/>
  <c r="AE206"/>
  <c r="AC206"/>
  <c r="AB206"/>
  <c r="AD206" s="1"/>
  <c r="AA206"/>
  <c r="AK206" s="1"/>
  <c r="AI205"/>
  <c r="AH205"/>
  <c r="AG205"/>
  <c r="AJ205" s="1"/>
  <c r="AF205"/>
  <c r="AE205"/>
  <c r="AC205"/>
  <c r="AB205"/>
  <c r="AA205"/>
  <c r="AI204"/>
  <c r="AH204"/>
  <c r="AG204"/>
  <c r="AJ204" s="1"/>
  <c r="AF204"/>
  <c r="AE204"/>
  <c r="AC204"/>
  <c r="AB204"/>
  <c r="AD204" s="1"/>
  <c r="AA204"/>
  <c r="AK204" s="1"/>
  <c r="AI203"/>
  <c r="AH203"/>
  <c r="AG203"/>
  <c r="AJ203" s="1"/>
  <c r="AF203"/>
  <c r="AE203"/>
  <c r="AC203"/>
  <c r="AB203"/>
  <c r="AA203"/>
  <c r="AI202"/>
  <c r="AH202"/>
  <c r="AG202"/>
  <c r="AJ202" s="1"/>
  <c r="AF202"/>
  <c r="AE202"/>
  <c r="AC202"/>
  <c r="AB202"/>
  <c r="AD202" s="1"/>
  <c r="AA202"/>
  <c r="AK202" s="1"/>
  <c r="AI201"/>
  <c r="AH201"/>
  <c r="AG201"/>
  <c r="AJ201" s="1"/>
  <c r="AF201"/>
  <c r="AE201"/>
  <c r="AC201"/>
  <c r="AB201"/>
  <c r="AA201"/>
  <c r="AI200"/>
  <c r="AH200"/>
  <c r="AG200"/>
  <c r="AJ200" s="1"/>
  <c r="AF200"/>
  <c r="AE200"/>
  <c r="AC200"/>
  <c r="AB200"/>
  <c r="AD200" s="1"/>
  <c r="AA200"/>
  <c r="AK200" s="1"/>
  <c r="AI199"/>
  <c r="AH199"/>
  <c r="AG199"/>
  <c r="AJ199" s="1"/>
  <c r="AF199"/>
  <c r="AE199"/>
  <c r="AC199"/>
  <c r="AB199"/>
  <c r="AA199"/>
  <c r="AI198"/>
  <c r="AH198"/>
  <c r="AG198"/>
  <c r="AJ198" s="1"/>
  <c r="AF198"/>
  <c r="AE198"/>
  <c r="AC198"/>
  <c r="AB198"/>
  <c r="AD198" s="1"/>
  <c r="AA198"/>
  <c r="AK198" s="1"/>
  <c r="AI197"/>
  <c r="AH197"/>
  <c r="AG197"/>
  <c r="AJ197" s="1"/>
  <c r="AF197"/>
  <c r="AE197"/>
  <c r="AC197"/>
  <c r="AB197"/>
  <c r="AA197"/>
  <c r="AI196"/>
  <c r="AH196"/>
  <c r="AG196"/>
  <c r="AJ196" s="1"/>
  <c r="AF196"/>
  <c r="AE196"/>
  <c r="AC196"/>
  <c r="AB196"/>
  <c r="AD196" s="1"/>
  <c r="AA196"/>
  <c r="AK196" s="1"/>
  <c r="AI195"/>
  <c r="AH195"/>
  <c r="AG195"/>
  <c r="AJ195" s="1"/>
  <c r="AF195"/>
  <c r="AE195"/>
  <c r="AC195"/>
  <c r="AB195"/>
  <c r="AA195"/>
  <c r="AI194"/>
  <c r="AH194"/>
  <c r="AG194"/>
  <c r="AJ194" s="1"/>
  <c r="AF194"/>
  <c r="AE194"/>
  <c r="AC194"/>
  <c r="AB194"/>
  <c r="AD194" s="1"/>
  <c r="AA194"/>
  <c r="AK194" s="1"/>
  <c r="AI193"/>
  <c r="AH193"/>
  <c r="AG193"/>
  <c r="AJ193" s="1"/>
  <c r="AF193"/>
  <c r="AE193"/>
  <c r="AC193"/>
  <c r="AB193"/>
  <c r="AA193"/>
  <c r="AI192"/>
  <c r="AH192"/>
  <c r="AG192"/>
  <c r="AJ192" s="1"/>
  <c r="AF192"/>
  <c r="AE192"/>
  <c r="AC192"/>
  <c r="AB192"/>
  <c r="AD192" s="1"/>
  <c r="AA192"/>
  <c r="AK192" s="1"/>
  <c r="AI191"/>
  <c r="AH191"/>
  <c r="AG191"/>
  <c r="AJ191" s="1"/>
  <c r="AF191"/>
  <c r="AE191"/>
  <c r="AC191"/>
  <c r="AB191"/>
  <c r="AA191"/>
  <c r="AI190"/>
  <c r="AH190"/>
  <c r="AG190"/>
  <c r="AJ190" s="1"/>
  <c r="AF190"/>
  <c r="AE190"/>
  <c r="AC190"/>
  <c r="AB190"/>
  <c r="AD190" s="1"/>
  <c r="AA190"/>
  <c r="AK190" s="1"/>
  <c r="AI189"/>
  <c r="AH189"/>
  <c r="AG189"/>
  <c r="AJ189" s="1"/>
  <c r="AF189"/>
  <c r="AE189"/>
  <c r="AC189"/>
  <c r="AB189"/>
  <c r="AA189"/>
  <c r="AI188"/>
  <c r="AH188"/>
  <c r="AG188"/>
  <c r="AJ188" s="1"/>
  <c r="AF188"/>
  <c r="AE188"/>
  <c r="AC188"/>
  <c r="AB188"/>
  <c r="AD188" s="1"/>
  <c r="AA188"/>
  <c r="AK188" s="1"/>
  <c r="AI187"/>
  <c r="AH187"/>
  <c r="AG187"/>
  <c r="AJ187" s="1"/>
  <c r="AF187"/>
  <c r="AE187"/>
  <c r="AC187"/>
  <c r="AB187"/>
  <c r="AA187"/>
  <c r="AI186"/>
  <c r="AH186"/>
  <c r="AG186"/>
  <c r="AJ186" s="1"/>
  <c r="AF186"/>
  <c r="AE186"/>
  <c r="AC186"/>
  <c r="AB186"/>
  <c r="AD186" s="1"/>
  <c r="AA186"/>
  <c r="AK186" s="1"/>
  <c r="AI185"/>
  <c r="AH185"/>
  <c r="AG185"/>
  <c r="AJ185" s="1"/>
  <c r="AF185"/>
  <c r="AE185"/>
  <c r="AC185"/>
  <c r="AB185"/>
  <c r="AA185"/>
  <c r="AI184"/>
  <c r="AH184"/>
  <c r="AG184"/>
  <c r="AJ184" s="1"/>
  <c r="AF184"/>
  <c r="AE184"/>
  <c r="AC184"/>
  <c r="AB184"/>
  <c r="AD184" s="1"/>
  <c r="AA184"/>
  <c r="AK184" s="1"/>
  <c r="AI183"/>
  <c r="AH183"/>
  <c r="AG183"/>
  <c r="AJ183" s="1"/>
  <c r="AF183"/>
  <c r="AE183"/>
  <c r="AC183"/>
  <c r="AB183"/>
  <c r="AA183"/>
  <c r="AI182"/>
  <c r="AH182"/>
  <c r="AG182"/>
  <c r="AJ182" s="1"/>
  <c r="AF182"/>
  <c r="AE182"/>
  <c r="AC182"/>
  <c r="AB182"/>
  <c r="AD182" s="1"/>
  <c r="AA182"/>
  <c r="AK182" s="1"/>
  <c r="AI181"/>
  <c r="AH181"/>
  <c r="AG181"/>
  <c r="AJ181" s="1"/>
  <c r="AF181"/>
  <c r="AE181"/>
  <c r="AC181"/>
  <c r="AB181"/>
  <c r="AA181"/>
  <c r="AI180"/>
  <c r="AH180"/>
  <c r="AG180"/>
  <c r="AJ180" s="1"/>
  <c r="AF180"/>
  <c r="AE180"/>
  <c r="AC180"/>
  <c r="AB180"/>
  <c r="AD180" s="1"/>
  <c r="AA180"/>
  <c r="AK180" s="1"/>
  <c r="AI179"/>
  <c r="AH179"/>
  <c r="AG179"/>
  <c r="AJ179" s="1"/>
  <c r="AF179"/>
  <c r="AE179"/>
  <c r="AC179"/>
  <c r="AB179"/>
  <c r="AD179" s="1"/>
  <c r="AA179"/>
  <c r="AK179" s="1"/>
  <c r="AI178"/>
  <c r="AH178"/>
  <c r="AG178"/>
  <c r="AJ178" s="1"/>
  <c r="AF178"/>
  <c r="AE178"/>
  <c r="AC178"/>
  <c r="AB178"/>
  <c r="AD178" s="1"/>
  <c r="AA178"/>
  <c r="AK178" s="1"/>
  <c r="AI177"/>
  <c r="AH177"/>
  <c r="AG177"/>
  <c r="AJ177" s="1"/>
  <c r="AF177"/>
  <c r="AE177"/>
  <c r="AC177"/>
  <c r="AB177"/>
  <c r="AD177" s="1"/>
  <c r="AA177"/>
  <c r="AK177" s="1"/>
  <c r="AI176"/>
  <c r="AH176"/>
  <c r="AG176"/>
  <c r="AJ176" s="1"/>
  <c r="AF176"/>
  <c r="AE176"/>
  <c r="AC176"/>
  <c r="AB176"/>
  <c r="AD176" s="1"/>
  <c r="AA176"/>
  <c r="AK176" s="1"/>
  <c r="AI175"/>
  <c r="AH175"/>
  <c r="AG175"/>
  <c r="AJ175" s="1"/>
  <c r="AF175"/>
  <c r="AE175"/>
  <c r="AC175"/>
  <c r="AB175"/>
  <c r="AD175" s="1"/>
  <c r="AA175"/>
  <c r="AK175" s="1"/>
  <c r="AI174"/>
  <c r="AH174"/>
  <c r="AG174"/>
  <c r="AJ174" s="1"/>
  <c r="AF174"/>
  <c r="AE174"/>
  <c r="AC174"/>
  <c r="AB174"/>
  <c r="AD174" s="1"/>
  <c r="AA174"/>
  <c r="AK174" s="1"/>
  <c r="AI173"/>
  <c r="AH173"/>
  <c r="AG173"/>
  <c r="AJ173" s="1"/>
  <c r="AF173"/>
  <c r="AE173"/>
  <c r="AC173"/>
  <c r="AB173"/>
  <c r="AD173" s="1"/>
  <c r="AA173"/>
  <c r="AK173" s="1"/>
  <c r="AI172"/>
  <c r="AH172"/>
  <c r="AG172"/>
  <c r="AJ172" s="1"/>
  <c r="AF172"/>
  <c r="AE172"/>
  <c r="AC172"/>
  <c r="AB172"/>
  <c r="AD172" s="1"/>
  <c r="AA172"/>
  <c r="AK172" s="1"/>
  <c r="AI171"/>
  <c r="AH171"/>
  <c r="AG171"/>
  <c r="AJ171" s="1"/>
  <c r="AF171"/>
  <c r="AE171"/>
  <c r="AC171"/>
  <c r="AB171"/>
  <c r="AD171" s="1"/>
  <c r="AA171"/>
  <c r="AK171" s="1"/>
  <c r="AI170"/>
  <c r="AH170"/>
  <c r="AG170"/>
  <c r="AJ170" s="1"/>
  <c r="AF170"/>
  <c r="AE170"/>
  <c r="AC170"/>
  <c r="AB170"/>
  <c r="AD170" s="1"/>
  <c r="AA170"/>
  <c r="AK170" s="1"/>
  <c r="AI169"/>
  <c r="AH169"/>
  <c r="AG169"/>
  <c r="AJ169" s="1"/>
  <c r="AF169"/>
  <c r="AE169"/>
  <c r="AC169"/>
  <c r="AB169"/>
  <c r="AD169" s="1"/>
  <c r="AA169"/>
  <c r="AK169" s="1"/>
  <c r="AI168"/>
  <c r="AH168"/>
  <c r="AG168"/>
  <c r="AJ168" s="1"/>
  <c r="AF168"/>
  <c r="AE168"/>
  <c r="AC168"/>
  <c r="AB168"/>
  <c r="AD168" s="1"/>
  <c r="AA168"/>
  <c r="AK168" s="1"/>
  <c r="AI167"/>
  <c r="AH167"/>
  <c r="AG167"/>
  <c r="AJ167" s="1"/>
  <c r="AF167"/>
  <c r="AE167"/>
  <c r="AC167"/>
  <c r="AB167"/>
  <c r="AD167" s="1"/>
  <c r="AA167"/>
  <c r="AK167" s="1"/>
  <c r="AI166"/>
  <c r="AH166"/>
  <c r="AG166"/>
  <c r="AJ166" s="1"/>
  <c r="AF166"/>
  <c r="AE166"/>
  <c r="AC166"/>
  <c r="AB166"/>
  <c r="AD166" s="1"/>
  <c r="AA166"/>
  <c r="AK166" s="1"/>
  <c r="AI165"/>
  <c r="AH165"/>
  <c r="AG165"/>
  <c r="AJ165" s="1"/>
  <c r="AF165"/>
  <c r="AE165"/>
  <c r="AC165"/>
  <c r="AB165"/>
  <c r="AD165" s="1"/>
  <c r="AA165"/>
  <c r="AK165" s="1"/>
  <c r="AI164"/>
  <c r="AH164"/>
  <c r="AG164"/>
  <c r="AJ164" s="1"/>
  <c r="AF164"/>
  <c r="AE164"/>
  <c r="AC164"/>
  <c r="AB164"/>
  <c r="AD164" s="1"/>
  <c r="AA164"/>
  <c r="AK164" s="1"/>
  <c r="AI163"/>
  <c r="AH163"/>
  <c r="AG163"/>
  <c r="AJ163" s="1"/>
  <c r="AF163"/>
  <c r="AE163"/>
  <c r="AC163"/>
  <c r="AB163"/>
  <c r="AD163" s="1"/>
  <c r="AA163"/>
  <c r="AK163" s="1"/>
  <c r="AI162"/>
  <c r="AH162"/>
  <c r="AG162"/>
  <c r="AJ162" s="1"/>
  <c r="AF162"/>
  <c r="AE162"/>
  <c r="AC162"/>
  <c r="AB162"/>
  <c r="AD162" s="1"/>
  <c r="AA162"/>
  <c r="AK162" s="1"/>
  <c r="AI161"/>
  <c r="AH161"/>
  <c r="AG161"/>
  <c r="AJ161" s="1"/>
  <c r="AF161"/>
  <c r="AE161"/>
  <c r="AC161"/>
  <c r="AB161"/>
  <c r="AD161" s="1"/>
  <c r="AA161"/>
  <c r="AI160"/>
  <c r="AH160"/>
  <c r="AG160"/>
  <c r="AJ160" s="1"/>
  <c r="AF160"/>
  <c r="AE160"/>
  <c r="AC160"/>
  <c r="AB160"/>
  <c r="AD160" s="1"/>
  <c r="AA160"/>
  <c r="AI159"/>
  <c r="AH159"/>
  <c r="AG159"/>
  <c r="AJ159" s="1"/>
  <c r="AF159"/>
  <c r="AE159"/>
  <c r="AC159"/>
  <c r="AB159"/>
  <c r="AD159" s="1"/>
  <c r="AA159"/>
  <c r="AI158"/>
  <c r="AH158"/>
  <c r="AG158"/>
  <c r="AJ158" s="1"/>
  <c r="AF158"/>
  <c r="AE158"/>
  <c r="AC158"/>
  <c r="AB158"/>
  <c r="AD158" s="1"/>
  <c r="AA158"/>
  <c r="AI157"/>
  <c r="AH157"/>
  <c r="AG157"/>
  <c r="AJ157" s="1"/>
  <c r="AF157"/>
  <c r="AE157"/>
  <c r="AC157"/>
  <c r="AB157"/>
  <c r="AD157" s="1"/>
  <c r="AA157"/>
  <c r="AI156"/>
  <c r="AH156"/>
  <c r="AG156"/>
  <c r="AJ156" s="1"/>
  <c r="AF156"/>
  <c r="AE156"/>
  <c r="AC156"/>
  <c r="AB156"/>
  <c r="AD156" s="1"/>
  <c r="AA156"/>
  <c r="AI155"/>
  <c r="AH155"/>
  <c r="AG155"/>
  <c r="AJ155" s="1"/>
  <c r="AF155"/>
  <c r="AE155"/>
  <c r="AC155"/>
  <c r="AB155"/>
  <c r="AD155" s="1"/>
  <c r="AA155"/>
  <c r="AI154"/>
  <c r="AH154"/>
  <c r="AG154"/>
  <c r="AJ154" s="1"/>
  <c r="AF154"/>
  <c r="AE154"/>
  <c r="AC154"/>
  <c r="AB154"/>
  <c r="AD154" s="1"/>
  <c r="AA154"/>
  <c r="AI153"/>
  <c r="AH153"/>
  <c r="AG153"/>
  <c r="AJ153" s="1"/>
  <c r="AF153"/>
  <c r="AE153"/>
  <c r="AC153"/>
  <c r="AB153"/>
  <c r="AD153" s="1"/>
  <c r="AA153"/>
  <c r="AI152"/>
  <c r="AH152"/>
  <c r="AG152"/>
  <c r="AJ152" s="1"/>
  <c r="AF152"/>
  <c r="AE152"/>
  <c r="AC152"/>
  <c r="AB152"/>
  <c r="AD152" s="1"/>
  <c r="AA152"/>
  <c r="AI151"/>
  <c r="AH151"/>
  <c r="AG151"/>
  <c r="AJ151" s="1"/>
  <c r="AF151"/>
  <c r="AE151"/>
  <c r="AC151"/>
  <c r="AB151"/>
  <c r="AD151" s="1"/>
  <c r="AA151"/>
  <c r="AI150"/>
  <c r="AH150"/>
  <c r="AG150"/>
  <c r="AJ150" s="1"/>
  <c r="AF150"/>
  <c r="AE150"/>
  <c r="AC150"/>
  <c r="AB150"/>
  <c r="AD150" s="1"/>
  <c r="AA150"/>
  <c r="AI149"/>
  <c r="AH149"/>
  <c r="AG149"/>
  <c r="AJ149" s="1"/>
  <c r="AF149"/>
  <c r="AE149"/>
  <c r="AC149"/>
  <c r="AB149"/>
  <c r="AD149" s="1"/>
  <c r="AA149"/>
  <c r="AI148"/>
  <c r="AH148"/>
  <c r="AG148"/>
  <c r="AJ148" s="1"/>
  <c r="AF148"/>
  <c r="AE148"/>
  <c r="AC148"/>
  <c r="AB148"/>
  <c r="AD148" s="1"/>
  <c r="AA148"/>
  <c r="AI147"/>
  <c r="AH147"/>
  <c r="AG147"/>
  <c r="AJ147" s="1"/>
  <c r="AF147"/>
  <c r="AE147"/>
  <c r="AC147"/>
  <c r="AB147"/>
  <c r="AD147" s="1"/>
  <c r="AA147"/>
  <c r="AI146"/>
  <c r="AH146"/>
  <c r="AG146"/>
  <c r="AJ146" s="1"/>
  <c r="AF146"/>
  <c r="AE146"/>
  <c r="AC146"/>
  <c r="AB146"/>
  <c r="AD146" s="1"/>
  <c r="AA146"/>
  <c r="AI145"/>
  <c r="AH145"/>
  <c r="AG145"/>
  <c r="AJ145" s="1"/>
  <c r="AF145"/>
  <c r="AE145"/>
  <c r="AC145"/>
  <c r="AB145"/>
  <c r="AD145" s="1"/>
  <c r="AA145"/>
  <c r="AI144"/>
  <c r="AH144"/>
  <c r="AG144"/>
  <c r="AJ144" s="1"/>
  <c r="AF144"/>
  <c r="AE144"/>
  <c r="AC144"/>
  <c r="AB144"/>
  <c r="AD144" s="1"/>
  <c r="AA144"/>
  <c r="AI143"/>
  <c r="AH143"/>
  <c r="AG143"/>
  <c r="AJ143" s="1"/>
  <c r="AF143"/>
  <c r="AE143"/>
  <c r="AC143"/>
  <c r="AB143"/>
  <c r="AD143" s="1"/>
  <c r="AA143"/>
  <c r="AI142"/>
  <c r="AH142"/>
  <c r="AG142"/>
  <c r="AJ142" s="1"/>
  <c r="AF142"/>
  <c r="AE142"/>
  <c r="AC142"/>
  <c r="AB142"/>
  <c r="AD142" s="1"/>
  <c r="AA142"/>
  <c r="AI141"/>
  <c r="AH141"/>
  <c r="AG141"/>
  <c r="AJ141" s="1"/>
  <c r="AF141"/>
  <c r="AE141"/>
  <c r="AC141"/>
  <c r="AB141"/>
  <c r="AD141" s="1"/>
  <c r="AA141"/>
  <c r="AI140"/>
  <c r="AH140"/>
  <c r="AG140"/>
  <c r="AJ140" s="1"/>
  <c r="AF140"/>
  <c r="AE140"/>
  <c r="AC140"/>
  <c r="AB140"/>
  <c r="AD140" s="1"/>
  <c r="AA140"/>
  <c r="AI139"/>
  <c r="AH139"/>
  <c r="AG139"/>
  <c r="AJ139" s="1"/>
  <c r="AF139"/>
  <c r="AE139"/>
  <c r="AC139"/>
  <c r="AB139"/>
  <c r="AD139" s="1"/>
  <c r="AA139"/>
  <c r="AI138"/>
  <c r="AH138"/>
  <c r="AG138"/>
  <c r="AJ138" s="1"/>
  <c r="AF138"/>
  <c r="AE138"/>
  <c r="AC138"/>
  <c r="AB138"/>
  <c r="AD138" s="1"/>
  <c r="AA138"/>
  <c r="AI137"/>
  <c r="AH137"/>
  <c r="AG137"/>
  <c r="AJ137" s="1"/>
  <c r="AF137"/>
  <c r="AE137"/>
  <c r="AC137"/>
  <c r="AB137"/>
  <c r="AD137" s="1"/>
  <c r="AA137"/>
  <c r="AI136"/>
  <c r="AH136"/>
  <c r="AG136"/>
  <c r="AJ136" s="1"/>
  <c r="AF136"/>
  <c r="AE136"/>
  <c r="AC136"/>
  <c r="AB136"/>
  <c r="AD136" s="1"/>
  <c r="AA136"/>
  <c r="AI135"/>
  <c r="AH135"/>
  <c r="AG135"/>
  <c r="AJ135" s="1"/>
  <c r="AF135"/>
  <c r="AE135"/>
  <c r="AC135"/>
  <c r="AB135"/>
  <c r="AD135" s="1"/>
  <c r="AA135"/>
  <c r="AI134"/>
  <c r="AH134"/>
  <c r="AG134"/>
  <c r="AJ134" s="1"/>
  <c r="AF134"/>
  <c r="AE134"/>
  <c r="AC134"/>
  <c r="AB134"/>
  <c r="AD134" s="1"/>
  <c r="AA134"/>
  <c r="AI133"/>
  <c r="AH133"/>
  <c r="AG133"/>
  <c r="AJ133" s="1"/>
  <c r="AF133"/>
  <c r="AE133"/>
  <c r="AC133"/>
  <c r="AB133"/>
  <c r="AD133" s="1"/>
  <c r="AA133"/>
  <c r="AI132"/>
  <c r="AH132"/>
  <c r="AG132"/>
  <c r="AJ132" s="1"/>
  <c r="AF132"/>
  <c r="AE132"/>
  <c r="AC132"/>
  <c r="AB132"/>
  <c r="AD132" s="1"/>
  <c r="AA132"/>
  <c r="AI131"/>
  <c r="AH131"/>
  <c r="AG131"/>
  <c r="AJ131" s="1"/>
  <c r="AF131"/>
  <c r="AE131"/>
  <c r="AC131"/>
  <c r="AB131"/>
  <c r="AD131" s="1"/>
  <c r="AA131"/>
  <c r="AI130"/>
  <c r="AH130"/>
  <c r="AG130"/>
  <c r="AJ130" s="1"/>
  <c r="AF130"/>
  <c r="AE130"/>
  <c r="AC130"/>
  <c r="AB130"/>
  <c r="AD130" s="1"/>
  <c r="AA130"/>
  <c r="AI129"/>
  <c r="AH129"/>
  <c r="AG129"/>
  <c r="AJ129" s="1"/>
  <c r="AF129"/>
  <c r="AE129"/>
  <c r="AC129"/>
  <c r="AB129"/>
  <c r="AD129" s="1"/>
  <c r="AA129"/>
  <c r="AI128"/>
  <c r="AH128"/>
  <c r="AG128"/>
  <c r="AJ128" s="1"/>
  <c r="AF128"/>
  <c r="AE128"/>
  <c r="AC128"/>
  <c r="AB128"/>
  <c r="AD128" s="1"/>
  <c r="AA128"/>
  <c r="AI127"/>
  <c r="AH127"/>
  <c r="AG127"/>
  <c r="AJ127" s="1"/>
  <c r="AF127"/>
  <c r="AE127"/>
  <c r="AC127"/>
  <c r="AB127"/>
  <c r="AD127" s="1"/>
  <c r="AA127"/>
  <c r="AI126"/>
  <c r="AH126"/>
  <c r="AG126"/>
  <c r="AJ126" s="1"/>
  <c r="AF126"/>
  <c r="AE126"/>
  <c r="AC126"/>
  <c r="AB126"/>
  <c r="AD126" s="1"/>
  <c r="AA126"/>
  <c r="AI125"/>
  <c r="AH125"/>
  <c r="AG125"/>
  <c r="AJ125" s="1"/>
  <c r="AF125"/>
  <c r="AE125"/>
  <c r="AC125"/>
  <c r="AB125"/>
  <c r="AD125" s="1"/>
  <c r="AA125"/>
  <c r="AI124"/>
  <c r="AH124"/>
  <c r="AG124"/>
  <c r="AJ124" s="1"/>
  <c r="AF124"/>
  <c r="AE124"/>
  <c r="AC124"/>
  <c r="AB124"/>
  <c r="AD124" s="1"/>
  <c r="AA124"/>
  <c r="AI123"/>
  <c r="AH123"/>
  <c r="AG123"/>
  <c r="AJ123" s="1"/>
  <c r="AF123"/>
  <c r="AE123"/>
  <c r="AC123"/>
  <c r="AB123"/>
  <c r="AD123" s="1"/>
  <c r="AA123"/>
  <c r="AI122"/>
  <c r="AH122"/>
  <c r="AG122"/>
  <c r="AJ122" s="1"/>
  <c r="AF122"/>
  <c r="AE122"/>
  <c r="AC122"/>
  <c r="AB122"/>
  <c r="AD122" s="1"/>
  <c r="AA122"/>
  <c r="AI121"/>
  <c r="AH121"/>
  <c r="AG121"/>
  <c r="AJ121" s="1"/>
  <c r="AF121"/>
  <c r="AE121"/>
  <c r="AC121"/>
  <c r="AB121"/>
  <c r="AD121" s="1"/>
  <c r="AA121"/>
  <c r="AI120"/>
  <c r="AH120"/>
  <c r="AG120"/>
  <c r="AJ120" s="1"/>
  <c r="AF120"/>
  <c r="AE120"/>
  <c r="AC120"/>
  <c r="AB120"/>
  <c r="AD120" s="1"/>
  <c r="AA120"/>
  <c r="AI119"/>
  <c r="AH119"/>
  <c r="AG119"/>
  <c r="AJ119" s="1"/>
  <c r="AF119"/>
  <c r="AE119"/>
  <c r="AC119"/>
  <c r="AB119"/>
  <c r="AD119" s="1"/>
  <c r="AA119"/>
  <c r="AI118"/>
  <c r="AH118"/>
  <c r="AG118"/>
  <c r="AJ118" s="1"/>
  <c r="AF118"/>
  <c r="AE118"/>
  <c r="AC118"/>
  <c r="AB118"/>
  <c r="AD118" s="1"/>
  <c r="AA118"/>
  <c r="AI117"/>
  <c r="AH117"/>
  <c r="AG117"/>
  <c r="AJ117" s="1"/>
  <c r="AF117"/>
  <c r="AE117"/>
  <c r="AC117"/>
  <c r="AB117"/>
  <c r="AD117" s="1"/>
  <c r="AA117"/>
  <c r="AI116"/>
  <c r="AH116"/>
  <c r="AG116"/>
  <c r="AJ116" s="1"/>
  <c r="AF116"/>
  <c r="AE116"/>
  <c r="AC116"/>
  <c r="AB116"/>
  <c r="AD116" s="1"/>
  <c r="AA116"/>
  <c r="AI115"/>
  <c r="AH115"/>
  <c r="AG115"/>
  <c r="AJ115" s="1"/>
  <c r="AF115"/>
  <c r="AE115"/>
  <c r="AC115"/>
  <c r="AB115"/>
  <c r="AD115" s="1"/>
  <c r="AA115"/>
  <c r="AI114"/>
  <c r="AH114"/>
  <c r="AG114"/>
  <c r="AJ114" s="1"/>
  <c r="AF114"/>
  <c r="AE114"/>
  <c r="AC114"/>
  <c r="AB114"/>
  <c r="AD114" s="1"/>
  <c r="AA114"/>
  <c r="AI113"/>
  <c r="AH113"/>
  <c r="AG113"/>
  <c r="AJ113" s="1"/>
  <c r="AF113"/>
  <c r="AE113"/>
  <c r="AC113"/>
  <c r="AB113"/>
  <c r="AD113" s="1"/>
  <c r="AA113"/>
  <c r="AI112"/>
  <c r="AH112"/>
  <c r="AG112"/>
  <c r="AJ112" s="1"/>
  <c r="AF112"/>
  <c r="AE112"/>
  <c r="AC112"/>
  <c r="AB112"/>
  <c r="AD112" s="1"/>
  <c r="AA112"/>
  <c r="AI111"/>
  <c r="AH111"/>
  <c r="AG111"/>
  <c r="AJ111" s="1"/>
  <c r="AF111"/>
  <c r="AE111"/>
  <c r="AC111"/>
  <c r="AB111"/>
  <c r="AD111" s="1"/>
  <c r="AA111"/>
  <c r="AI110"/>
  <c r="AH110"/>
  <c r="AG110"/>
  <c r="AJ110" s="1"/>
  <c r="AF110"/>
  <c r="AE110"/>
  <c r="AC110"/>
  <c r="AB110"/>
  <c r="AD110" s="1"/>
  <c r="AA110"/>
  <c r="AI109"/>
  <c r="AH109"/>
  <c r="AG109"/>
  <c r="AJ109" s="1"/>
  <c r="AF109"/>
  <c r="AE109"/>
  <c r="AC109"/>
  <c r="AB109"/>
  <c r="AD109" s="1"/>
  <c r="AA109"/>
  <c r="AI108"/>
  <c r="AH108"/>
  <c r="AG108"/>
  <c r="AJ108" s="1"/>
  <c r="AF108"/>
  <c r="AE108"/>
  <c r="AC108"/>
  <c r="AB108"/>
  <c r="AD108" s="1"/>
  <c r="AA108"/>
  <c r="AI107"/>
  <c r="AH107"/>
  <c r="AG107"/>
  <c r="AJ107" s="1"/>
  <c r="AF107"/>
  <c r="AE107"/>
  <c r="AC107"/>
  <c r="AB107"/>
  <c r="AD107" s="1"/>
  <c r="AA107"/>
  <c r="AI106"/>
  <c r="AH106"/>
  <c r="AG106"/>
  <c r="AJ106" s="1"/>
  <c r="AF106"/>
  <c r="AE106"/>
  <c r="AC106"/>
  <c r="AB106"/>
  <c r="AD106" s="1"/>
  <c r="AA106"/>
  <c r="AI105"/>
  <c r="AH105"/>
  <c r="AG105"/>
  <c r="AJ105" s="1"/>
  <c r="AF105"/>
  <c r="AE105"/>
  <c r="AC105"/>
  <c r="AB105"/>
  <c r="AD105" s="1"/>
  <c r="AA105"/>
  <c r="AI104"/>
  <c r="AH104"/>
  <c r="AG104"/>
  <c r="AJ104" s="1"/>
  <c r="AF104"/>
  <c r="AE104"/>
  <c r="AC104"/>
  <c r="AB104"/>
  <c r="AD104" s="1"/>
  <c r="AA104"/>
  <c r="AI103"/>
  <c r="AH103"/>
  <c r="AG103"/>
  <c r="AJ103" s="1"/>
  <c r="AF103"/>
  <c r="AE103"/>
  <c r="AC103"/>
  <c r="AB103"/>
  <c r="AD103" s="1"/>
  <c r="AA103"/>
  <c r="AI102"/>
  <c r="AH102"/>
  <c r="AG102"/>
  <c r="AJ102" s="1"/>
  <c r="AF102"/>
  <c r="AE102"/>
  <c r="AC102"/>
  <c r="AB102"/>
  <c r="AD102" s="1"/>
  <c r="AA102"/>
  <c r="AI101"/>
  <c r="AH101"/>
  <c r="AG101"/>
  <c r="AJ101" s="1"/>
  <c r="AF101"/>
  <c r="AE101"/>
  <c r="AC101"/>
  <c r="AB101"/>
  <c r="AD101" s="1"/>
  <c r="AA101"/>
  <c r="AI100"/>
  <c r="AH100"/>
  <c r="AG100"/>
  <c r="AJ100" s="1"/>
  <c r="AF100"/>
  <c r="AE100"/>
  <c r="AC100"/>
  <c r="AB100"/>
  <c r="AD100" s="1"/>
  <c r="AA100"/>
  <c r="AI99"/>
  <c r="AH99"/>
  <c r="AG99"/>
  <c r="AJ99" s="1"/>
  <c r="AF99"/>
  <c r="AE99"/>
  <c r="AC99"/>
  <c r="AB99"/>
  <c r="AD99" s="1"/>
  <c r="AA99"/>
  <c r="AI98"/>
  <c r="AH98"/>
  <c r="AG98"/>
  <c r="AJ98" s="1"/>
  <c r="AF98"/>
  <c r="AE98"/>
  <c r="AC98"/>
  <c r="AB98"/>
  <c r="AD98" s="1"/>
  <c r="AA98"/>
  <c r="AI97"/>
  <c r="AH97"/>
  <c r="AG97"/>
  <c r="AJ97" s="1"/>
  <c r="AF97"/>
  <c r="AE97"/>
  <c r="AC97"/>
  <c r="AB97"/>
  <c r="AD97" s="1"/>
  <c r="AA97"/>
  <c r="AI96"/>
  <c r="AH96"/>
  <c r="AG96"/>
  <c r="AJ96" s="1"/>
  <c r="AF96"/>
  <c r="AE96"/>
  <c r="AC96"/>
  <c r="AB96"/>
  <c r="AD96" s="1"/>
  <c r="AA96"/>
  <c r="AI95"/>
  <c r="AH95"/>
  <c r="AG95"/>
  <c r="AJ95" s="1"/>
  <c r="AF95"/>
  <c r="AE95"/>
  <c r="AC95"/>
  <c r="AB95"/>
  <c r="AD95" s="1"/>
  <c r="AA95"/>
  <c r="AI94"/>
  <c r="AH94"/>
  <c r="AG94"/>
  <c r="AJ94" s="1"/>
  <c r="AF94"/>
  <c r="AE94"/>
  <c r="AC94"/>
  <c r="AB94"/>
  <c r="AD94" s="1"/>
  <c r="AA94"/>
  <c r="AI93"/>
  <c r="AH93"/>
  <c r="AG93"/>
  <c r="AJ93" s="1"/>
  <c r="AF93"/>
  <c r="AE93"/>
  <c r="AC93"/>
  <c r="AB93"/>
  <c r="AD93" s="1"/>
  <c r="AA93"/>
  <c r="AI92"/>
  <c r="AH92"/>
  <c r="AG92"/>
  <c r="AJ92" s="1"/>
  <c r="AF92"/>
  <c r="AE92"/>
  <c r="AC92"/>
  <c r="AB92"/>
  <c r="AD92" s="1"/>
  <c r="AA92"/>
  <c r="AI91"/>
  <c r="AH91"/>
  <c r="AG91"/>
  <c r="AJ91" s="1"/>
  <c r="AF91"/>
  <c r="AE91"/>
  <c r="AC91"/>
  <c r="AB91"/>
  <c r="AD91" s="1"/>
  <c r="AA91"/>
  <c r="AI90"/>
  <c r="AH90"/>
  <c r="AG90"/>
  <c r="AJ90" s="1"/>
  <c r="AF90"/>
  <c r="AE90"/>
  <c r="AC90"/>
  <c r="AB90"/>
  <c r="AD90" s="1"/>
  <c r="AA90"/>
  <c r="AI89"/>
  <c r="AH89"/>
  <c r="AG89"/>
  <c r="AJ89" s="1"/>
  <c r="AF89"/>
  <c r="AE89"/>
  <c r="AC89"/>
  <c r="AB89"/>
  <c r="AD89" s="1"/>
  <c r="AA89"/>
  <c r="AI88"/>
  <c r="AH88"/>
  <c r="AG88"/>
  <c r="AJ88" s="1"/>
  <c r="AF88"/>
  <c r="AE88"/>
  <c r="AC88"/>
  <c r="AB88"/>
  <c r="AD88" s="1"/>
  <c r="AA88"/>
  <c r="AI87"/>
  <c r="AH87"/>
  <c r="AG87"/>
  <c r="AJ87" s="1"/>
  <c r="AF87"/>
  <c r="AE87"/>
  <c r="AC87"/>
  <c r="AB87"/>
  <c r="AD87" s="1"/>
  <c r="AA87"/>
  <c r="AI86"/>
  <c r="AH86"/>
  <c r="AG86"/>
  <c r="AJ86" s="1"/>
  <c r="AF86"/>
  <c r="AE86"/>
  <c r="AC86"/>
  <c r="AB86"/>
  <c r="AD86" s="1"/>
  <c r="AA86"/>
  <c r="AI85"/>
  <c r="AH85"/>
  <c r="AG85"/>
  <c r="AJ85" s="1"/>
  <c r="AF85"/>
  <c r="AE85"/>
  <c r="AC85"/>
  <c r="AB85"/>
  <c r="AD85" s="1"/>
  <c r="AA85"/>
  <c r="AI84"/>
  <c r="AH84"/>
  <c r="AG84"/>
  <c r="AJ84" s="1"/>
  <c r="AF84"/>
  <c r="AE84"/>
  <c r="AC84"/>
  <c r="AB84"/>
  <c r="AD84" s="1"/>
  <c r="AA84"/>
  <c r="AI83"/>
  <c r="AH83"/>
  <c r="AG83"/>
  <c r="AJ83" s="1"/>
  <c r="AF83"/>
  <c r="AE83"/>
  <c r="AC83"/>
  <c r="AB83"/>
  <c r="AD83" s="1"/>
  <c r="AA83"/>
  <c r="AI82"/>
  <c r="AH82"/>
  <c r="AG82"/>
  <c r="AJ82" s="1"/>
  <c r="AF82"/>
  <c r="AE82"/>
  <c r="AC82"/>
  <c r="AB82"/>
  <c r="AD82" s="1"/>
  <c r="AA82"/>
  <c r="AI81"/>
  <c r="AH81"/>
  <c r="AG81"/>
  <c r="AJ81" s="1"/>
  <c r="AF81"/>
  <c r="AE81"/>
  <c r="AC81"/>
  <c r="AB81"/>
  <c r="AD81" s="1"/>
  <c r="AA81"/>
  <c r="AI80"/>
  <c r="AH80"/>
  <c r="AG80"/>
  <c r="AJ80" s="1"/>
  <c r="AF80"/>
  <c r="AE80"/>
  <c r="AC80"/>
  <c r="AB80"/>
  <c r="AD80" s="1"/>
  <c r="AA80"/>
  <c r="AI79"/>
  <c r="AH79"/>
  <c r="AG79"/>
  <c r="AJ79" s="1"/>
  <c r="AF79"/>
  <c r="AE79"/>
  <c r="AC79"/>
  <c r="AB79"/>
  <c r="AD79" s="1"/>
  <c r="AA79"/>
  <c r="AI78"/>
  <c r="AH78"/>
  <c r="AG78"/>
  <c r="AJ78" s="1"/>
  <c r="AF78"/>
  <c r="AE78"/>
  <c r="AC78"/>
  <c r="AB78"/>
  <c r="AD78" s="1"/>
  <c r="AA78"/>
  <c r="AI77"/>
  <c r="AH77"/>
  <c r="AG77"/>
  <c r="AJ77" s="1"/>
  <c r="AF77"/>
  <c r="AE77"/>
  <c r="AC77"/>
  <c r="AB77"/>
  <c r="AD77" s="1"/>
  <c r="AA77"/>
  <c r="AI76"/>
  <c r="AH76"/>
  <c r="AG76"/>
  <c r="AJ76" s="1"/>
  <c r="AF76"/>
  <c r="AE76"/>
  <c r="AC76"/>
  <c r="AB76"/>
  <c r="AD76" s="1"/>
  <c r="AA76"/>
  <c r="AI75"/>
  <c r="AH75"/>
  <c r="AG75"/>
  <c r="AJ75" s="1"/>
  <c r="AF75"/>
  <c r="AE75"/>
  <c r="AC75"/>
  <c r="AB75"/>
  <c r="AD75" s="1"/>
  <c r="AA75"/>
  <c r="AI74"/>
  <c r="AH74"/>
  <c r="AG74"/>
  <c r="AJ74" s="1"/>
  <c r="AF74"/>
  <c r="AE74"/>
  <c r="AC74"/>
  <c r="AB74"/>
  <c r="AD74" s="1"/>
  <c r="AA74"/>
  <c r="AI73"/>
  <c r="AH73"/>
  <c r="AG73"/>
  <c r="AJ73" s="1"/>
  <c r="AF73"/>
  <c r="AE73"/>
  <c r="AC73"/>
  <c r="AB73"/>
  <c r="AD73" s="1"/>
  <c r="AA73"/>
  <c r="AI72"/>
  <c r="AH72"/>
  <c r="AG72"/>
  <c r="AJ72" s="1"/>
  <c r="AF72"/>
  <c r="AE72"/>
  <c r="AC72"/>
  <c r="AB72"/>
  <c r="AD72" s="1"/>
  <c r="AA72"/>
  <c r="AI71"/>
  <c r="AH71"/>
  <c r="AG71"/>
  <c r="AJ71" s="1"/>
  <c r="AF71"/>
  <c r="AE71"/>
  <c r="AC71"/>
  <c r="AB71"/>
  <c r="AD71" s="1"/>
  <c r="AA71"/>
  <c r="AI70"/>
  <c r="AH70"/>
  <c r="AG70"/>
  <c r="AJ70" s="1"/>
  <c r="AF70"/>
  <c r="AE70"/>
  <c r="AC70"/>
  <c r="AB70"/>
  <c r="AD70" s="1"/>
  <c r="AA70"/>
  <c r="AI69"/>
  <c r="AH69"/>
  <c r="AG69"/>
  <c r="AJ69" s="1"/>
  <c r="AF69"/>
  <c r="AE69"/>
  <c r="AC69"/>
  <c r="AB69"/>
  <c r="AD69" s="1"/>
  <c r="AA69"/>
  <c r="AI68"/>
  <c r="AH68"/>
  <c r="AG68"/>
  <c r="AJ68" s="1"/>
  <c r="AF68"/>
  <c r="AE68"/>
  <c r="AC68"/>
  <c r="AB68"/>
  <c r="AD68" s="1"/>
  <c r="AA68"/>
  <c r="AI67"/>
  <c r="AH67"/>
  <c r="AG67"/>
  <c r="AJ67" s="1"/>
  <c r="AF67"/>
  <c r="AE67"/>
  <c r="AC67"/>
  <c r="AB67"/>
  <c r="AD67" s="1"/>
  <c r="AA67"/>
  <c r="AI66"/>
  <c r="AH66"/>
  <c r="AG66"/>
  <c r="AJ66" s="1"/>
  <c r="AF66"/>
  <c r="AE66"/>
  <c r="AC66"/>
  <c r="AB66"/>
  <c r="AD66" s="1"/>
  <c r="AA66"/>
  <c r="AI65"/>
  <c r="AH65"/>
  <c r="AG65"/>
  <c r="AJ65" s="1"/>
  <c r="AF65"/>
  <c r="AE65"/>
  <c r="AC65"/>
  <c r="AB65"/>
  <c r="AD65" s="1"/>
  <c r="AA65"/>
  <c r="AI64"/>
  <c r="AH64"/>
  <c r="AG64"/>
  <c r="AJ64" s="1"/>
  <c r="AF64"/>
  <c r="AE64"/>
  <c r="AC64"/>
  <c r="AB64"/>
  <c r="AD64" s="1"/>
  <c r="AA64"/>
  <c r="AI63"/>
  <c r="AH63"/>
  <c r="AG63"/>
  <c r="AJ63" s="1"/>
  <c r="AF63"/>
  <c r="AE63"/>
  <c r="AC63"/>
  <c r="AB63"/>
  <c r="AD63" s="1"/>
  <c r="AA63"/>
  <c r="AI62"/>
  <c r="AH62"/>
  <c r="AG62"/>
  <c r="AJ62" s="1"/>
  <c r="AF62"/>
  <c r="AE62"/>
  <c r="AC62"/>
  <c r="AB62"/>
  <c r="AD62" s="1"/>
  <c r="AA62"/>
  <c r="AI61"/>
  <c r="AH61"/>
  <c r="AG61"/>
  <c r="AJ61" s="1"/>
  <c r="AF61"/>
  <c r="AE61"/>
  <c r="AC61"/>
  <c r="AB61"/>
  <c r="AD61" s="1"/>
  <c r="AA61"/>
  <c r="AI60"/>
  <c r="AH60"/>
  <c r="AG60"/>
  <c r="AJ60" s="1"/>
  <c r="AF60"/>
  <c r="AE60"/>
  <c r="AC60"/>
  <c r="AB60"/>
  <c r="AD60" s="1"/>
  <c r="AA60"/>
  <c r="AI59"/>
  <c r="AH59"/>
  <c r="AG59"/>
  <c r="AJ59" s="1"/>
  <c r="AF59"/>
  <c r="AE59"/>
  <c r="AC59"/>
  <c r="AB59"/>
  <c r="AD59" s="1"/>
  <c r="AA59"/>
  <c r="AI58"/>
  <c r="AH58"/>
  <c r="AG58"/>
  <c r="AJ58" s="1"/>
  <c r="AF58"/>
  <c r="AE58"/>
  <c r="AC58"/>
  <c r="AB58"/>
  <c r="AD58" s="1"/>
  <c r="AA58"/>
  <c r="AI57"/>
  <c r="AH57"/>
  <c r="AG57"/>
  <c r="AJ57" s="1"/>
  <c r="AF57"/>
  <c r="AE57"/>
  <c r="AC57"/>
  <c r="AB57"/>
  <c r="AD57" s="1"/>
  <c r="AA57"/>
  <c r="AI56"/>
  <c r="AH56"/>
  <c r="AG56"/>
  <c r="AJ56" s="1"/>
  <c r="AF56"/>
  <c r="AE56"/>
  <c r="AC56"/>
  <c r="AB56"/>
  <c r="AD56" s="1"/>
  <c r="AA56"/>
  <c r="AI55"/>
  <c r="AH55"/>
  <c r="AG55"/>
  <c r="AJ55" s="1"/>
  <c r="AF55"/>
  <c r="AE55"/>
  <c r="AC55"/>
  <c r="AB55"/>
  <c r="AD55" s="1"/>
  <c r="AA55"/>
  <c r="AI54"/>
  <c r="AH54"/>
  <c r="AG54"/>
  <c r="AJ54" s="1"/>
  <c r="AF54"/>
  <c r="AE54"/>
  <c r="AC54"/>
  <c r="AB54"/>
  <c r="AD54" s="1"/>
  <c r="AA54"/>
  <c r="AI53"/>
  <c r="AH53"/>
  <c r="AG53"/>
  <c r="AJ53" s="1"/>
  <c r="AF53"/>
  <c r="AE53"/>
  <c r="AC53"/>
  <c r="AB53"/>
  <c r="AD53" s="1"/>
  <c r="AA53"/>
  <c r="AI52"/>
  <c r="AH52"/>
  <c r="AG52"/>
  <c r="AJ52" s="1"/>
  <c r="AF52"/>
  <c r="AE52"/>
  <c r="AC52"/>
  <c r="AB52"/>
  <c r="AD52" s="1"/>
  <c r="AA52"/>
  <c r="AI51"/>
  <c r="AH51"/>
  <c r="AG51"/>
  <c r="AJ51" s="1"/>
  <c r="AF51"/>
  <c r="AE51"/>
  <c r="AC51"/>
  <c r="AB51"/>
  <c r="AD51" s="1"/>
  <c r="AA51"/>
  <c r="AI50"/>
  <c r="AH50"/>
  <c r="AG50"/>
  <c r="AJ50" s="1"/>
  <c r="AF50"/>
  <c r="AE50"/>
  <c r="AC50"/>
  <c r="AB50"/>
  <c r="AD50" s="1"/>
  <c r="AA50"/>
  <c r="AI49"/>
  <c r="AH49"/>
  <c r="AG49"/>
  <c r="AJ49" s="1"/>
  <c r="AF49"/>
  <c r="AE49"/>
  <c r="AC49"/>
  <c r="AB49"/>
  <c r="AD49" s="1"/>
  <c r="AA49"/>
  <c r="AI48"/>
  <c r="AH48"/>
  <c r="AG48"/>
  <c r="AJ48" s="1"/>
  <c r="AF48"/>
  <c r="AE48"/>
  <c r="AC48"/>
  <c r="AB48"/>
  <c r="AD48" s="1"/>
  <c r="AA48"/>
  <c r="AI47"/>
  <c r="AH47"/>
  <c r="AG47"/>
  <c r="AJ47" s="1"/>
  <c r="AF47"/>
  <c r="AE47"/>
  <c r="AC47"/>
  <c r="AB47"/>
  <c r="AD47" s="1"/>
  <c r="AA47"/>
  <c r="AI46"/>
  <c r="AH46"/>
  <c r="AG46"/>
  <c r="AJ46" s="1"/>
  <c r="AF46"/>
  <c r="AE46"/>
  <c r="AC46"/>
  <c r="AB46"/>
  <c r="AD46" s="1"/>
  <c r="AA46"/>
  <c r="AI45"/>
  <c r="AH45"/>
  <c r="AG45"/>
  <c r="AJ45" s="1"/>
  <c r="AF45"/>
  <c r="AE45"/>
  <c r="AC45"/>
  <c r="AB45"/>
  <c r="AD45" s="1"/>
  <c r="AA45"/>
  <c r="AI44"/>
  <c r="AH44"/>
  <c r="AG44"/>
  <c r="AJ44" s="1"/>
  <c r="AF44"/>
  <c r="AE44"/>
  <c r="AC44"/>
  <c r="AB44"/>
  <c r="AD44" s="1"/>
  <c r="AA44"/>
  <c r="AI43"/>
  <c r="AH43"/>
  <c r="AG43"/>
  <c r="AJ43" s="1"/>
  <c r="AF43"/>
  <c r="AE43"/>
  <c r="AC43"/>
  <c r="AB43"/>
  <c r="AD43" s="1"/>
  <c r="AA43"/>
  <c r="AI42"/>
  <c r="AH42"/>
  <c r="AG42"/>
  <c r="AJ42" s="1"/>
  <c r="AF42"/>
  <c r="AE42"/>
  <c r="AC42"/>
  <c r="AB42"/>
  <c r="AD42" s="1"/>
  <c r="AA42"/>
  <c r="AI41"/>
  <c r="AH41"/>
  <c r="AG41"/>
  <c r="AJ41" s="1"/>
  <c r="AF41"/>
  <c r="AE41"/>
  <c r="AC41"/>
  <c r="AB41"/>
  <c r="AD41" s="1"/>
  <c r="AA41"/>
  <c r="AI40"/>
  <c r="AH40"/>
  <c r="AG40"/>
  <c r="AJ40" s="1"/>
  <c r="AF40"/>
  <c r="AE40"/>
  <c r="AC40"/>
  <c r="AB40"/>
  <c r="AD40" s="1"/>
  <c r="AA40"/>
  <c r="AI39"/>
  <c r="AH39"/>
  <c r="AG39"/>
  <c r="AJ39" s="1"/>
  <c r="AF39"/>
  <c r="AE39"/>
  <c r="AC39"/>
  <c r="AB39"/>
  <c r="AD39" s="1"/>
  <c r="AA39"/>
  <c r="AI38"/>
  <c r="AH38"/>
  <c r="AG38"/>
  <c r="AJ38" s="1"/>
  <c r="AF38"/>
  <c r="AE38"/>
  <c r="AC38"/>
  <c r="AB38"/>
  <c r="AD38" s="1"/>
  <c r="AA38"/>
  <c r="AI37"/>
  <c r="AH37"/>
  <c r="AG37"/>
  <c r="AJ37" s="1"/>
  <c r="AF37"/>
  <c r="AE37"/>
  <c r="AC37"/>
  <c r="AB37"/>
  <c r="AD37" s="1"/>
  <c r="AA37"/>
  <c r="AI36"/>
  <c r="AH36"/>
  <c r="AG36"/>
  <c r="AJ36" s="1"/>
  <c r="AF36"/>
  <c r="AE36"/>
  <c r="AC36"/>
  <c r="AB36"/>
  <c r="AD36" s="1"/>
  <c r="AA36"/>
  <c r="AI35"/>
  <c r="AH35"/>
  <c r="AG35"/>
  <c r="AJ35" s="1"/>
  <c r="AF35"/>
  <c r="AE35"/>
  <c r="AC35"/>
  <c r="AB35"/>
  <c r="AD35" s="1"/>
  <c r="AA35"/>
  <c r="AI34"/>
  <c r="AH34"/>
  <c r="AG34"/>
  <c r="AJ34" s="1"/>
  <c r="AF34"/>
  <c r="AE34"/>
  <c r="AC34"/>
  <c r="AB34"/>
  <c r="AD34" s="1"/>
  <c r="AA34"/>
  <c r="AI33"/>
  <c r="AH33"/>
  <c r="AG33"/>
  <c r="AJ33" s="1"/>
  <c r="AF33"/>
  <c r="AE33"/>
  <c r="AC33"/>
  <c r="AB33"/>
  <c r="AD33" s="1"/>
  <c r="AA33"/>
  <c r="AI32"/>
  <c r="AH32"/>
  <c r="AG32"/>
  <c r="AJ32" s="1"/>
  <c r="AF32"/>
  <c r="AE32"/>
  <c r="AC32"/>
  <c r="AB32"/>
  <c r="AD32" s="1"/>
  <c r="AA32"/>
  <c r="AI31"/>
  <c r="AH31"/>
  <c r="AG31"/>
  <c r="AJ31" s="1"/>
  <c r="AF31"/>
  <c r="AE31"/>
  <c r="AC31"/>
  <c r="AB31"/>
  <c r="AD31" s="1"/>
  <c r="AA31"/>
  <c r="AI30"/>
  <c r="AH30"/>
  <c r="AG30"/>
  <c r="AJ30" s="1"/>
  <c r="AF30"/>
  <c r="AE30"/>
  <c r="AC30"/>
  <c r="AB30"/>
  <c r="AD30" s="1"/>
  <c r="AA30"/>
  <c r="AI29"/>
  <c r="AH29"/>
  <c r="AG29"/>
  <c r="AJ29" s="1"/>
  <c r="AF29"/>
  <c r="AE29"/>
  <c r="AC29"/>
  <c r="AB29"/>
  <c r="AD29" s="1"/>
  <c r="AA29"/>
  <c r="AI28"/>
  <c r="AH28"/>
  <c r="AG28"/>
  <c r="AJ28" s="1"/>
  <c r="AF28"/>
  <c r="AE28"/>
  <c r="AC28"/>
  <c r="AB28"/>
  <c r="AD28" s="1"/>
  <c r="AA28"/>
  <c r="AI27"/>
  <c r="AH27"/>
  <c r="AG27"/>
  <c r="AJ27" s="1"/>
  <c r="AF27"/>
  <c r="AE27"/>
  <c r="AC27"/>
  <c r="AB27"/>
  <c r="AD27" s="1"/>
  <c r="AA27"/>
  <c r="AI26"/>
  <c r="AH26"/>
  <c r="AG26"/>
  <c r="AJ26" s="1"/>
  <c r="AF26"/>
  <c r="AE26"/>
  <c r="AC26"/>
  <c r="AB26"/>
  <c r="AD26" s="1"/>
  <c r="AA26"/>
  <c r="AI25"/>
  <c r="AH25"/>
  <c r="AG25"/>
  <c r="AJ25" s="1"/>
  <c r="AF25"/>
  <c r="AE25"/>
  <c r="AC25"/>
  <c r="AB25"/>
  <c r="AD25" s="1"/>
  <c r="AA25"/>
  <c r="AI24"/>
  <c r="AH24"/>
  <c r="AG24"/>
  <c r="AJ24" s="1"/>
  <c r="AF24"/>
  <c r="AE24"/>
  <c r="AC24"/>
  <c r="AB24"/>
  <c r="AD24" s="1"/>
  <c r="AA24"/>
  <c r="AI23"/>
  <c r="AH23"/>
  <c r="AG23"/>
  <c r="AJ23" s="1"/>
  <c r="AF23"/>
  <c r="AE23"/>
  <c r="AC23"/>
  <c r="AB23"/>
  <c r="AD23" s="1"/>
  <c r="AA23"/>
  <c r="AI22"/>
  <c r="AH22"/>
  <c r="AG22"/>
  <c r="AJ22" s="1"/>
  <c r="AF22"/>
  <c r="AE22"/>
  <c r="AC22"/>
  <c r="AB22"/>
  <c r="AD22" s="1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9"/>
  <c r="AH19"/>
  <c r="AG19"/>
  <c r="AJ19" s="1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I68" i="20"/>
  <c r="AH68"/>
  <c r="AG68"/>
  <c r="AJ68" s="1"/>
  <c r="AF68"/>
  <c r="AE68"/>
  <c r="AC68"/>
  <c r="AB68"/>
  <c r="AD68" s="1"/>
  <c r="AA68"/>
  <c r="AI67"/>
  <c r="AH67"/>
  <c r="AG67"/>
  <c r="AF67"/>
  <c r="AE67"/>
  <c r="AC67"/>
  <c r="AB67"/>
  <c r="AD67" s="1"/>
  <c r="AA67"/>
  <c r="AI66"/>
  <c r="AH66"/>
  <c r="AG66"/>
  <c r="AJ66" s="1"/>
  <c r="AF66"/>
  <c r="AE66"/>
  <c r="AC66"/>
  <c r="AB66"/>
  <c r="AD66" s="1"/>
  <c r="AA66"/>
  <c r="AI65"/>
  <c r="AH65"/>
  <c r="AG65"/>
  <c r="AJ65" s="1"/>
  <c r="AF65"/>
  <c r="AE65"/>
  <c r="AC65"/>
  <c r="AB65"/>
  <c r="AA65"/>
  <c r="AI64"/>
  <c r="AH64"/>
  <c r="AG64"/>
  <c r="AF64"/>
  <c r="AE64"/>
  <c r="AC64"/>
  <c r="AB64"/>
  <c r="AA64"/>
  <c r="AI63"/>
  <c r="AH63"/>
  <c r="AG63"/>
  <c r="AF63"/>
  <c r="AE63"/>
  <c r="AC63"/>
  <c r="AB63"/>
  <c r="AD63" s="1"/>
  <c r="AA63"/>
  <c r="AI62"/>
  <c r="AH62"/>
  <c r="AG62"/>
  <c r="AJ62" s="1"/>
  <c r="AF62"/>
  <c r="AE62"/>
  <c r="AC62"/>
  <c r="AB62"/>
  <c r="AD62" s="1"/>
  <c r="AA62"/>
  <c r="AI61"/>
  <c r="AH61"/>
  <c r="AG61"/>
  <c r="AJ61" s="1"/>
  <c r="AF61"/>
  <c r="AE61"/>
  <c r="AC61"/>
  <c r="AB61"/>
  <c r="AD61" s="1"/>
  <c r="AA61"/>
  <c r="AI60"/>
  <c r="AH60"/>
  <c r="AG60"/>
  <c r="AJ60" s="1"/>
  <c r="AF60"/>
  <c r="AE60"/>
  <c r="AC60"/>
  <c r="AB60"/>
  <c r="AD60" s="1"/>
  <c r="AA60"/>
  <c r="AI59"/>
  <c r="AH59"/>
  <c r="AG59"/>
  <c r="AJ59" s="1"/>
  <c r="AF59"/>
  <c r="AE59"/>
  <c r="AC59"/>
  <c r="AB59"/>
  <c r="AD59" s="1"/>
  <c r="AA59"/>
  <c r="AI58"/>
  <c r="AH58"/>
  <c r="AG58"/>
  <c r="AJ58" s="1"/>
  <c r="AF58"/>
  <c r="AE58"/>
  <c r="AC58"/>
  <c r="AB58"/>
  <c r="AD58" s="1"/>
  <c r="AA58"/>
  <c r="AI57"/>
  <c r="AH57"/>
  <c r="AG57"/>
  <c r="AJ57" s="1"/>
  <c r="AF57"/>
  <c r="AE57"/>
  <c r="AC57"/>
  <c r="AB57"/>
  <c r="AD57" s="1"/>
  <c r="AA57"/>
  <c r="AI56"/>
  <c r="AH56"/>
  <c r="AG56"/>
  <c r="AJ56" s="1"/>
  <c r="AF56"/>
  <c r="AE56"/>
  <c r="AC56"/>
  <c r="AB56"/>
  <c r="AD56" s="1"/>
  <c r="AA56"/>
  <c r="AI55"/>
  <c r="AH55"/>
  <c r="AG55"/>
  <c r="AJ55" s="1"/>
  <c r="AF55"/>
  <c r="AE55"/>
  <c r="AC55"/>
  <c r="AB55"/>
  <c r="AD55" s="1"/>
  <c r="AA55"/>
  <c r="AI54"/>
  <c r="AH54"/>
  <c r="AG54"/>
  <c r="AJ54" s="1"/>
  <c r="AF54"/>
  <c r="AE54"/>
  <c r="AC54"/>
  <c r="AB54"/>
  <c r="AD54" s="1"/>
  <c r="AA54"/>
  <c r="AI53"/>
  <c r="AH53"/>
  <c r="AG53"/>
  <c r="AJ53" s="1"/>
  <c r="AF53"/>
  <c r="AE53"/>
  <c r="AC53"/>
  <c r="AB53"/>
  <c r="AD53" s="1"/>
  <c r="AA53"/>
  <c r="AI52"/>
  <c r="AH52"/>
  <c r="AG52"/>
  <c r="AJ52" s="1"/>
  <c r="AF52"/>
  <c r="AE52"/>
  <c r="AC52"/>
  <c r="AB52"/>
  <c r="AD52" s="1"/>
  <c r="AA52"/>
  <c r="AI51"/>
  <c r="AH51"/>
  <c r="AG51"/>
  <c r="AJ51" s="1"/>
  <c r="AF51"/>
  <c r="AE51"/>
  <c r="AC51"/>
  <c r="AB51"/>
  <c r="AD51" s="1"/>
  <c r="AA51"/>
  <c r="AI50"/>
  <c r="AH50"/>
  <c r="AG50"/>
  <c r="AJ50" s="1"/>
  <c r="AF50"/>
  <c r="AE50"/>
  <c r="AC50"/>
  <c r="AB50"/>
  <c r="AD50" s="1"/>
  <c r="AA50"/>
  <c r="AI49"/>
  <c r="AH49"/>
  <c r="AG49"/>
  <c r="AJ49" s="1"/>
  <c r="AF49"/>
  <c r="AE49"/>
  <c r="AC49"/>
  <c r="AB49"/>
  <c r="AD49" s="1"/>
  <c r="AA49"/>
  <c r="AI48"/>
  <c r="AH48"/>
  <c r="AG48"/>
  <c r="AJ48" s="1"/>
  <c r="AF48"/>
  <c r="AE48"/>
  <c r="AC48"/>
  <c r="AB48"/>
  <c r="AD48" s="1"/>
  <c r="AA48"/>
  <c r="AI47"/>
  <c r="AH47"/>
  <c r="AG47"/>
  <c r="AJ47" s="1"/>
  <c r="AF47"/>
  <c r="AE47"/>
  <c r="AC47"/>
  <c r="AB47"/>
  <c r="AD47" s="1"/>
  <c r="AA47"/>
  <c r="AI46"/>
  <c r="AH46"/>
  <c r="AG46"/>
  <c r="AJ46" s="1"/>
  <c r="AF46"/>
  <c r="AE46"/>
  <c r="AC46"/>
  <c r="AB46"/>
  <c r="AD46" s="1"/>
  <c r="AA46"/>
  <c r="AI45"/>
  <c r="AH45"/>
  <c r="AG45"/>
  <c r="AJ45" s="1"/>
  <c r="AF45"/>
  <c r="AE45"/>
  <c r="AC45"/>
  <c r="AB45"/>
  <c r="AD45" s="1"/>
  <c r="AA45"/>
  <c r="AI44"/>
  <c r="AH44"/>
  <c r="AG44"/>
  <c r="AJ44" s="1"/>
  <c r="AF44"/>
  <c r="AE44"/>
  <c r="AC44"/>
  <c r="AB44"/>
  <c r="AD44" s="1"/>
  <c r="AA44"/>
  <c r="AI43"/>
  <c r="AH43"/>
  <c r="AG43"/>
  <c r="AJ43" s="1"/>
  <c r="AF43"/>
  <c r="AE43"/>
  <c r="AC43"/>
  <c r="AB43"/>
  <c r="AD43" s="1"/>
  <c r="AA43"/>
  <c r="AI42"/>
  <c r="AH42"/>
  <c r="AG42"/>
  <c r="AJ42" s="1"/>
  <c r="AF42"/>
  <c r="AE42"/>
  <c r="AC42"/>
  <c r="AB42"/>
  <c r="AA42"/>
  <c r="AI41"/>
  <c r="AH41"/>
  <c r="AG41"/>
  <c r="AJ41" s="1"/>
  <c r="AF41"/>
  <c r="AE41"/>
  <c r="AC41"/>
  <c r="AB41"/>
  <c r="AD41" s="1"/>
  <c r="AA41"/>
  <c r="AI40"/>
  <c r="AH40"/>
  <c r="AG40"/>
  <c r="AJ40" s="1"/>
  <c r="AF40"/>
  <c r="AE40"/>
  <c r="AC40"/>
  <c r="AB40"/>
  <c r="AD40" s="1"/>
  <c r="AA40"/>
  <c r="AI39"/>
  <c r="AH39"/>
  <c r="AG39"/>
  <c r="AJ39" s="1"/>
  <c r="AF39"/>
  <c r="AE39"/>
  <c r="AC39"/>
  <c r="AB39"/>
  <c r="AD39" s="1"/>
  <c r="AA39"/>
  <c r="AI38"/>
  <c r="AH38"/>
  <c r="AG38"/>
  <c r="AJ38" s="1"/>
  <c r="AF38"/>
  <c r="AE38"/>
  <c r="AC38"/>
  <c r="AB38"/>
  <c r="AD38" s="1"/>
  <c r="AA38"/>
  <c r="AI37"/>
  <c r="AH37"/>
  <c r="AG37"/>
  <c r="AJ37" s="1"/>
  <c r="AF37"/>
  <c r="AE37"/>
  <c r="AC37"/>
  <c r="AB37"/>
  <c r="AD37" s="1"/>
  <c r="AA37"/>
  <c r="AI36"/>
  <c r="AH36"/>
  <c r="AG36"/>
  <c r="AJ36" s="1"/>
  <c r="AF36"/>
  <c r="AE36"/>
  <c r="AC36"/>
  <c r="AB36"/>
  <c r="AD36" s="1"/>
  <c r="AA36"/>
  <c r="AI35"/>
  <c r="AH35"/>
  <c r="AG35"/>
  <c r="AJ35" s="1"/>
  <c r="AF35"/>
  <c r="AE35"/>
  <c r="AC35"/>
  <c r="AB35"/>
  <c r="AD35" s="1"/>
  <c r="AA35"/>
  <c r="AI34"/>
  <c r="AH34"/>
  <c r="AG34"/>
  <c r="AJ34" s="1"/>
  <c r="AF34"/>
  <c r="AE34"/>
  <c r="AC34"/>
  <c r="AB34"/>
  <c r="AD34" s="1"/>
  <c r="AA34"/>
  <c r="AI33"/>
  <c r="AH33"/>
  <c r="AG33"/>
  <c r="AJ33" s="1"/>
  <c r="AF33"/>
  <c r="AE33"/>
  <c r="AC33"/>
  <c r="AB33"/>
  <c r="AD33" s="1"/>
  <c r="AA33"/>
  <c r="AI32"/>
  <c r="AH32"/>
  <c r="AG32"/>
  <c r="AJ32" s="1"/>
  <c r="AF32"/>
  <c r="AE32"/>
  <c r="AC32"/>
  <c r="AB32"/>
  <c r="AD32" s="1"/>
  <c r="AA32"/>
  <c r="AI31"/>
  <c r="AH31"/>
  <c r="AG31"/>
  <c r="AJ31" s="1"/>
  <c r="AF31"/>
  <c r="AE31"/>
  <c r="AC31"/>
  <c r="AB31"/>
  <c r="AD31" s="1"/>
  <c r="AA31"/>
  <c r="AI30"/>
  <c r="AH30"/>
  <c r="AG30"/>
  <c r="AJ30" s="1"/>
  <c r="AF30"/>
  <c r="AE30"/>
  <c r="AC30"/>
  <c r="AB30"/>
  <c r="AD30" s="1"/>
  <c r="AA30"/>
  <c r="AI29"/>
  <c r="AH29"/>
  <c r="AG29"/>
  <c r="AJ29" s="1"/>
  <c r="AF29"/>
  <c r="AE29"/>
  <c r="AC29"/>
  <c r="AB29"/>
  <c r="AD29" s="1"/>
  <c r="AA29"/>
  <c r="AI28"/>
  <c r="AH28"/>
  <c r="AG28"/>
  <c r="AJ28" s="1"/>
  <c r="AF28"/>
  <c r="AE28"/>
  <c r="AC28"/>
  <c r="AB28"/>
  <c r="AD28" s="1"/>
  <c r="AA28"/>
  <c r="AI27"/>
  <c r="AH27"/>
  <c r="AG27"/>
  <c r="AJ27" s="1"/>
  <c r="AF27"/>
  <c r="AE27"/>
  <c r="AC27"/>
  <c r="AB27"/>
  <c r="AD27" s="1"/>
  <c r="AA27"/>
  <c r="AI26"/>
  <c r="AH26"/>
  <c r="AG26"/>
  <c r="AJ26" s="1"/>
  <c r="AF26"/>
  <c r="AE26"/>
  <c r="AC26"/>
  <c r="AB26"/>
  <c r="AD26" s="1"/>
  <c r="AA26"/>
  <c r="AI25"/>
  <c r="AH25"/>
  <c r="AG25"/>
  <c r="AJ25" s="1"/>
  <c r="AF25"/>
  <c r="AE25"/>
  <c r="AC25"/>
  <c r="AB25"/>
  <c r="AD25" s="1"/>
  <c r="AA25"/>
  <c r="AI24"/>
  <c r="AH24"/>
  <c r="AG24"/>
  <c r="AJ24" s="1"/>
  <c r="AF24"/>
  <c r="AE24"/>
  <c r="AC24"/>
  <c r="AB24"/>
  <c r="AD24" s="1"/>
  <c r="AA24"/>
  <c r="AI23"/>
  <c r="AH23"/>
  <c r="AG23"/>
  <c r="AJ23" s="1"/>
  <c r="AF23"/>
  <c r="AE23"/>
  <c r="AC23"/>
  <c r="AB23"/>
  <c r="AD23" s="1"/>
  <c r="AA23"/>
  <c r="AI22"/>
  <c r="AH22"/>
  <c r="AG22"/>
  <c r="AJ22" s="1"/>
  <c r="AF22"/>
  <c r="AE22"/>
  <c r="AC22"/>
  <c r="AB22"/>
  <c r="AD22" s="1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9"/>
  <c r="AH19"/>
  <c r="AG19"/>
  <c r="AJ19" s="1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I85" i="19"/>
  <c r="AH85"/>
  <c r="AG85"/>
  <c r="AJ85" s="1"/>
  <c r="AF85"/>
  <c r="AE85"/>
  <c r="AC85"/>
  <c r="AB85"/>
  <c r="AD85" s="1"/>
  <c r="AA85"/>
  <c r="AI84"/>
  <c r="AH84"/>
  <c r="AG84"/>
  <c r="AF84"/>
  <c r="AE84"/>
  <c r="AC84"/>
  <c r="AB84"/>
  <c r="AA84"/>
  <c r="AI83"/>
  <c r="AH83"/>
  <c r="AG83"/>
  <c r="AJ83" s="1"/>
  <c r="AF83"/>
  <c r="AE83"/>
  <c r="AC83"/>
  <c r="AB83"/>
  <c r="AD83" s="1"/>
  <c r="AA83"/>
  <c r="AI82"/>
  <c r="AH82"/>
  <c r="AG82"/>
  <c r="AJ82" s="1"/>
  <c r="AF82"/>
  <c r="AE82"/>
  <c r="AC82"/>
  <c r="AB82"/>
  <c r="AD82" s="1"/>
  <c r="AA82"/>
  <c r="AI81"/>
  <c r="AH81"/>
  <c r="AG81"/>
  <c r="AJ81" s="1"/>
  <c r="AF81"/>
  <c r="AE81"/>
  <c r="AC81"/>
  <c r="AB81"/>
  <c r="AD81" s="1"/>
  <c r="AA81"/>
  <c r="AI80"/>
  <c r="AH80"/>
  <c r="AG80"/>
  <c r="AJ80" s="1"/>
  <c r="AF80"/>
  <c r="AE80"/>
  <c r="AC80"/>
  <c r="AB80"/>
  <c r="AD80" s="1"/>
  <c r="AA80"/>
  <c r="AI79"/>
  <c r="AH79"/>
  <c r="AG79"/>
  <c r="AJ79" s="1"/>
  <c r="AF79"/>
  <c r="AE79"/>
  <c r="AC79"/>
  <c r="AB79"/>
  <c r="AD79" s="1"/>
  <c r="AA79"/>
  <c r="AI78"/>
  <c r="AH78"/>
  <c r="AG78"/>
  <c r="AJ78" s="1"/>
  <c r="AF78"/>
  <c r="AE78"/>
  <c r="AC78"/>
  <c r="AB78"/>
  <c r="AD78" s="1"/>
  <c r="AA78"/>
  <c r="AI77"/>
  <c r="AH77"/>
  <c r="AG77"/>
  <c r="AJ77" s="1"/>
  <c r="AF77"/>
  <c r="AE77"/>
  <c r="AC77"/>
  <c r="AB77"/>
  <c r="AD77" s="1"/>
  <c r="AA77"/>
  <c r="AI76"/>
  <c r="AH76"/>
  <c r="AG76"/>
  <c r="AJ76" s="1"/>
  <c r="AF76"/>
  <c r="AE76"/>
  <c r="AC76"/>
  <c r="AB76"/>
  <c r="AD76" s="1"/>
  <c r="AA76"/>
  <c r="AI75"/>
  <c r="AH75"/>
  <c r="AG75"/>
  <c r="AJ75" s="1"/>
  <c r="AF75"/>
  <c r="AE75"/>
  <c r="AC75"/>
  <c r="AB75"/>
  <c r="AD75" s="1"/>
  <c r="AA75"/>
  <c r="AI74"/>
  <c r="AH74"/>
  <c r="AG74"/>
  <c r="AJ74" s="1"/>
  <c r="AF74"/>
  <c r="AE74"/>
  <c r="AC74"/>
  <c r="AB74"/>
  <c r="AD74" s="1"/>
  <c r="AA74"/>
  <c r="AI73"/>
  <c r="AH73"/>
  <c r="AG73"/>
  <c r="AJ73" s="1"/>
  <c r="AF73"/>
  <c r="AE73"/>
  <c r="AC73"/>
  <c r="AB73"/>
  <c r="AD73" s="1"/>
  <c r="AA73"/>
  <c r="AI72"/>
  <c r="AH72"/>
  <c r="AG72"/>
  <c r="AJ72" s="1"/>
  <c r="AF72"/>
  <c r="AE72"/>
  <c r="AC72"/>
  <c r="AB72"/>
  <c r="AD72" s="1"/>
  <c r="AA72"/>
  <c r="AI70"/>
  <c r="AH70"/>
  <c r="AG70"/>
  <c r="AJ70" s="1"/>
  <c r="AF70"/>
  <c r="AE70"/>
  <c r="AC70"/>
  <c r="AB70"/>
  <c r="AD70" s="1"/>
  <c r="AA70"/>
  <c r="AI69"/>
  <c r="AH69"/>
  <c r="AG69"/>
  <c r="AJ69" s="1"/>
  <c r="AF69"/>
  <c r="AE69"/>
  <c r="AC69"/>
  <c r="AB69"/>
  <c r="AD69" s="1"/>
  <c r="AA69"/>
  <c r="AI68"/>
  <c r="AH68"/>
  <c r="AG68"/>
  <c r="AJ68" s="1"/>
  <c r="AF68"/>
  <c r="AE68"/>
  <c r="AC68"/>
  <c r="AB68"/>
  <c r="AD68" s="1"/>
  <c r="AA68"/>
  <c r="AI67"/>
  <c r="AH67"/>
  <c r="AG67"/>
  <c r="AJ67" s="1"/>
  <c r="AF67"/>
  <c r="AE67"/>
  <c r="AC67"/>
  <c r="AB67"/>
  <c r="AD67" s="1"/>
  <c r="AA67"/>
  <c r="AI66"/>
  <c r="AH66"/>
  <c r="AG66"/>
  <c r="AJ66" s="1"/>
  <c r="AF66"/>
  <c r="AE66"/>
  <c r="AC66"/>
  <c r="AB66"/>
  <c r="AD66" s="1"/>
  <c r="AA66"/>
  <c r="AI65"/>
  <c r="AH65"/>
  <c r="AG65"/>
  <c r="AJ65" s="1"/>
  <c r="AF65"/>
  <c r="AE65"/>
  <c r="AC65"/>
  <c r="AB65"/>
  <c r="AD65" s="1"/>
  <c r="AA65"/>
  <c r="AI64"/>
  <c r="AH64"/>
  <c r="AG64"/>
  <c r="AJ64" s="1"/>
  <c r="AF64"/>
  <c r="AE64"/>
  <c r="AC64"/>
  <c r="AB64"/>
  <c r="AD64" s="1"/>
  <c r="AA64"/>
  <c r="AI63"/>
  <c r="AH63"/>
  <c r="AG63"/>
  <c r="AJ63" s="1"/>
  <c r="AF63"/>
  <c r="AE63"/>
  <c r="AC63"/>
  <c r="AB63"/>
  <c r="AA63"/>
  <c r="AI62"/>
  <c r="AH62"/>
  <c r="AG62"/>
  <c r="AJ62" s="1"/>
  <c r="AF62"/>
  <c r="AE62"/>
  <c r="AC62"/>
  <c r="AB62"/>
  <c r="AD62" s="1"/>
  <c r="AA62"/>
  <c r="AI61"/>
  <c r="AH61"/>
  <c r="AG61"/>
  <c r="AJ61" s="1"/>
  <c r="AF61"/>
  <c r="AE61"/>
  <c r="AC61"/>
  <c r="AB61"/>
  <c r="AD61" s="1"/>
  <c r="AA61"/>
  <c r="AI60"/>
  <c r="AH60"/>
  <c r="AG60"/>
  <c r="AJ60" s="1"/>
  <c r="AF60"/>
  <c r="AE60"/>
  <c r="AC60"/>
  <c r="AB60"/>
  <c r="AD60" s="1"/>
  <c r="AA60"/>
  <c r="AI71"/>
  <c r="AH71"/>
  <c r="AG71"/>
  <c r="AJ71" s="1"/>
  <c r="AF71"/>
  <c r="AE71"/>
  <c r="AC71"/>
  <c r="AB71"/>
  <c r="AD71" s="1"/>
  <c r="AA71"/>
  <c r="AI59"/>
  <c r="AH59"/>
  <c r="AG59"/>
  <c r="AJ59" s="1"/>
  <c r="AF59"/>
  <c r="AE59"/>
  <c r="AC59"/>
  <c r="AB59"/>
  <c r="AD59" s="1"/>
  <c r="AA59"/>
  <c r="AI58"/>
  <c r="AH58"/>
  <c r="AG58"/>
  <c r="AJ58" s="1"/>
  <c r="AF58"/>
  <c r="AE58"/>
  <c r="AC58"/>
  <c r="AB58"/>
  <c r="AD58" s="1"/>
  <c r="AA58"/>
  <c r="AI57"/>
  <c r="AH57"/>
  <c r="AG57"/>
  <c r="AJ57" s="1"/>
  <c r="AF57"/>
  <c r="AE57"/>
  <c r="AC57"/>
  <c r="AB57"/>
  <c r="AD57" s="1"/>
  <c r="AA57"/>
  <c r="AI56"/>
  <c r="AH56"/>
  <c r="AG56"/>
  <c r="AJ56" s="1"/>
  <c r="AF56"/>
  <c r="AE56"/>
  <c r="AC56"/>
  <c r="AB56"/>
  <c r="AD56" s="1"/>
  <c r="AA56"/>
  <c r="AI55"/>
  <c r="AH55"/>
  <c r="AG55"/>
  <c r="AJ55" s="1"/>
  <c r="AF55"/>
  <c r="AE55"/>
  <c r="AC55"/>
  <c r="AB55"/>
  <c r="AD55" s="1"/>
  <c r="AA55"/>
  <c r="AI54"/>
  <c r="AH54"/>
  <c r="AG54"/>
  <c r="AJ54" s="1"/>
  <c r="AF54"/>
  <c r="AE54"/>
  <c r="AC54"/>
  <c r="AB54"/>
  <c r="AD54" s="1"/>
  <c r="AA54"/>
  <c r="AI53"/>
  <c r="AH53"/>
  <c r="AG53"/>
  <c r="AJ53" s="1"/>
  <c r="AF53"/>
  <c r="AE53"/>
  <c r="AC53"/>
  <c r="AB53"/>
  <c r="AD53" s="1"/>
  <c r="AA53"/>
  <c r="AI52"/>
  <c r="AH52"/>
  <c r="AG52"/>
  <c r="AJ52" s="1"/>
  <c r="AF52"/>
  <c r="AE52"/>
  <c r="AC52"/>
  <c r="AB52"/>
  <c r="AD52" s="1"/>
  <c r="AA52"/>
  <c r="AI51"/>
  <c r="AH51"/>
  <c r="AG51"/>
  <c r="AJ51" s="1"/>
  <c r="AF51"/>
  <c r="AE51"/>
  <c r="AC51"/>
  <c r="AB51"/>
  <c r="AD51" s="1"/>
  <c r="AA51"/>
  <c r="AI50"/>
  <c r="AH50"/>
  <c r="AG50"/>
  <c r="AJ50" s="1"/>
  <c r="AF50"/>
  <c r="AE50"/>
  <c r="AC50"/>
  <c r="AB50"/>
  <c r="AD50" s="1"/>
  <c r="AA50"/>
  <c r="AI49"/>
  <c r="AH49"/>
  <c r="AG49"/>
  <c r="AJ49" s="1"/>
  <c r="AF49"/>
  <c r="AE49"/>
  <c r="AC49"/>
  <c r="AB49"/>
  <c r="AD49" s="1"/>
  <c r="AA49"/>
  <c r="AI48"/>
  <c r="AH48"/>
  <c r="AG48"/>
  <c r="AJ48" s="1"/>
  <c r="AF48"/>
  <c r="AE48"/>
  <c r="AC48"/>
  <c r="AB48"/>
  <c r="AD48" s="1"/>
  <c r="AA48"/>
  <c r="AI47"/>
  <c r="AH47"/>
  <c r="AG47"/>
  <c r="AJ47" s="1"/>
  <c r="AF47"/>
  <c r="AE47"/>
  <c r="AC47"/>
  <c r="AB47"/>
  <c r="AD47" s="1"/>
  <c r="AA47"/>
  <c r="AI46"/>
  <c r="AH46"/>
  <c r="AG46"/>
  <c r="AJ46" s="1"/>
  <c r="AF46"/>
  <c r="AE46"/>
  <c r="AC46"/>
  <c r="AB46"/>
  <c r="AD46" s="1"/>
  <c r="AA46"/>
  <c r="AI45"/>
  <c r="AH45"/>
  <c r="AG45"/>
  <c r="AJ45" s="1"/>
  <c r="AF45"/>
  <c r="AE45"/>
  <c r="AC45"/>
  <c r="AB45"/>
  <c r="AD45" s="1"/>
  <c r="AA45"/>
  <c r="AI44"/>
  <c r="AH44"/>
  <c r="AG44"/>
  <c r="AJ44" s="1"/>
  <c r="AF44"/>
  <c r="AE44"/>
  <c r="AC44"/>
  <c r="AB44"/>
  <c r="AD44" s="1"/>
  <c r="AA44"/>
  <c r="AI43"/>
  <c r="AH43"/>
  <c r="AG43"/>
  <c r="AJ43" s="1"/>
  <c r="AF43"/>
  <c r="AE43"/>
  <c r="AC43"/>
  <c r="AB43"/>
  <c r="AD43" s="1"/>
  <c r="AA43"/>
  <c r="AI42"/>
  <c r="AH42"/>
  <c r="AG42"/>
  <c r="AJ42" s="1"/>
  <c r="AF42"/>
  <c r="AE42"/>
  <c r="AC42"/>
  <c r="AB42"/>
  <c r="AD42" s="1"/>
  <c r="AA42"/>
  <c r="AI41"/>
  <c r="AH41"/>
  <c r="AG41"/>
  <c r="AJ41" s="1"/>
  <c r="AF41"/>
  <c r="AE41"/>
  <c r="AC41"/>
  <c r="AB41"/>
  <c r="AD41" s="1"/>
  <c r="AA41"/>
  <c r="AI40"/>
  <c r="AH40"/>
  <c r="AG40"/>
  <c r="AJ40" s="1"/>
  <c r="AF40"/>
  <c r="AE40"/>
  <c r="AC40"/>
  <c r="AB40"/>
  <c r="AD40" s="1"/>
  <c r="AA40"/>
  <c r="AI39"/>
  <c r="AH39"/>
  <c r="AG39"/>
  <c r="AJ39" s="1"/>
  <c r="AF39"/>
  <c r="AE39"/>
  <c r="AC39"/>
  <c r="AB39"/>
  <c r="AD39" s="1"/>
  <c r="AA39"/>
  <c r="AI38"/>
  <c r="AH38"/>
  <c r="AG38"/>
  <c r="AJ38" s="1"/>
  <c r="AF38"/>
  <c r="AE38"/>
  <c r="AC38"/>
  <c r="AB38"/>
  <c r="AD38" s="1"/>
  <c r="AA38"/>
  <c r="AI37"/>
  <c r="AH37"/>
  <c r="AG37"/>
  <c r="AJ37" s="1"/>
  <c r="AF37"/>
  <c r="AE37"/>
  <c r="AC37"/>
  <c r="AB37"/>
  <c r="AD37" s="1"/>
  <c r="AA37"/>
  <c r="AI36"/>
  <c r="AH36"/>
  <c r="AG36"/>
  <c r="AJ36" s="1"/>
  <c r="AF36"/>
  <c r="AE36"/>
  <c r="AC36"/>
  <c r="AB36"/>
  <c r="AD36" s="1"/>
  <c r="AA36"/>
  <c r="AI35"/>
  <c r="AH35"/>
  <c r="AG35"/>
  <c r="AJ35" s="1"/>
  <c r="AF35"/>
  <c r="AE35"/>
  <c r="AC35"/>
  <c r="AB35"/>
  <c r="AD35" s="1"/>
  <c r="AA35"/>
  <c r="AI34"/>
  <c r="AH34"/>
  <c r="AG34"/>
  <c r="AJ34" s="1"/>
  <c r="AF34"/>
  <c r="AE34"/>
  <c r="AC34"/>
  <c r="AB34"/>
  <c r="AD34" s="1"/>
  <c r="AA34"/>
  <c r="AI33"/>
  <c r="AH33"/>
  <c r="AG33"/>
  <c r="AJ33" s="1"/>
  <c r="AF33"/>
  <c r="AE33"/>
  <c r="AC33"/>
  <c r="AB33"/>
  <c r="AD33" s="1"/>
  <c r="AA33"/>
  <c r="AI32"/>
  <c r="AH32"/>
  <c r="AG32"/>
  <c r="AJ32" s="1"/>
  <c r="AF32"/>
  <c r="AE32"/>
  <c r="AC32"/>
  <c r="AB32"/>
  <c r="AD32" s="1"/>
  <c r="AA32"/>
  <c r="AI31"/>
  <c r="AH31"/>
  <c r="AG31"/>
  <c r="AJ31" s="1"/>
  <c r="AF31"/>
  <c r="AE31"/>
  <c r="AC31"/>
  <c r="AB31"/>
  <c r="AD31" s="1"/>
  <c r="AA31"/>
  <c r="AI30"/>
  <c r="AH30"/>
  <c r="AG30"/>
  <c r="AJ30" s="1"/>
  <c r="AF30"/>
  <c r="AE30"/>
  <c r="AC30"/>
  <c r="AB30"/>
  <c r="AD30" s="1"/>
  <c r="AA30"/>
  <c r="AI29"/>
  <c r="AH29"/>
  <c r="AG29"/>
  <c r="AJ29" s="1"/>
  <c r="AF29"/>
  <c r="AE29"/>
  <c r="AC29"/>
  <c r="AB29"/>
  <c r="AD29" s="1"/>
  <c r="AA29"/>
  <c r="AI28"/>
  <c r="AH28"/>
  <c r="AG28"/>
  <c r="AJ28" s="1"/>
  <c r="AF28"/>
  <c r="AE28"/>
  <c r="AC28"/>
  <c r="AB28"/>
  <c r="AD28" s="1"/>
  <c r="AA28"/>
  <c r="AI27"/>
  <c r="AH27"/>
  <c r="AG27"/>
  <c r="AJ27" s="1"/>
  <c r="AF27"/>
  <c r="AE27"/>
  <c r="AC27"/>
  <c r="AB27"/>
  <c r="AD27" s="1"/>
  <c r="AA27"/>
  <c r="AI26"/>
  <c r="AH26"/>
  <c r="AG26"/>
  <c r="AJ26" s="1"/>
  <c r="AF26"/>
  <c r="AE26"/>
  <c r="AC26"/>
  <c r="AB26"/>
  <c r="AD26" s="1"/>
  <c r="AA26"/>
  <c r="AI25"/>
  <c r="AH25"/>
  <c r="AG25"/>
  <c r="AJ25" s="1"/>
  <c r="AF25"/>
  <c r="AE25"/>
  <c r="AC25"/>
  <c r="AB25"/>
  <c r="AD25" s="1"/>
  <c r="AA25"/>
  <c r="AI24"/>
  <c r="AH24"/>
  <c r="AG24"/>
  <c r="AJ24" s="1"/>
  <c r="AF24"/>
  <c r="AE24"/>
  <c r="AC24"/>
  <c r="AB24"/>
  <c r="AD24" s="1"/>
  <c r="AA24"/>
  <c r="AI23"/>
  <c r="AH23"/>
  <c r="AG23"/>
  <c r="AJ23" s="1"/>
  <c r="AF23"/>
  <c r="AE23"/>
  <c r="AC23"/>
  <c r="AB23"/>
  <c r="AD23" s="1"/>
  <c r="AA23"/>
  <c r="AI22"/>
  <c r="AH22"/>
  <c r="AG22"/>
  <c r="AJ22" s="1"/>
  <c r="AF22"/>
  <c r="AE22"/>
  <c r="AC22"/>
  <c r="AB22"/>
  <c r="AD22" s="1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9"/>
  <c r="AH19"/>
  <c r="AG19"/>
  <c r="AJ19" s="1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I22" i="18"/>
  <c r="AH22"/>
  <c r="AG22"/>
  <c r="AJ22" s="1"/>
  <c r="AF22"/>
  <c r="AE22"/>
  <c r="AC22"/>
  <c r="AB22"/>
  <c r="AD22" s="1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9"/>
  <c r="AH19"/>
  <c r="AG19"/>
  <c r="AJ19" s="1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I16" i="17"/>
  <c r="AH16"/>
  <c r="AG16"/>
  <c r="AJ16" s="1"/>
  <c r="AF16"/>
  <c r="AE16"/>
  <c r="AC16"/>
  <c r="AB16"/>
  <c r="AA16"/>
  <c r="AI15"/>
  <c r="AH15"/>
  <c r="AG15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I22" i="16"/>
  <c r="AH22"/>
  <c r="AG22"/>
  <c r="AJ22" s="1"/>
  <c r="AF22"/>
  <c r="AE22"/>
  <c r="AC22"/>
  <c r="AB22"/>
  <c r="AD22" s="1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I21" i="15"/>
  <c r="AH21"/>
  <c r="AG21"/>
  <c r="AJ21" s="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I49" i="14"/>
  <c r="AH49"/>
  <c r="AG49"/>
  <c r="AF49"/>
  <c r="AE49"/>
  <c r="AC49"/>
  <c r="AB49"/>
  <c r="AA49"/>
  <c r="AI48"/>
  <c r="AH48"/>
  <c r="AG48"/>
  <c r="AF48"/>
  <c r="AE48"/>
  <c r="AC48"/>
  <c r="AB48"/>
  <c r="AA48"/>
  <c r="AI47"/>
  <c r="AH47"/>
  <c r="AG47"/>
  <c r="AF47"/>
  <c r="AE47"/>
  <c r="AC47"/>
  <c r="AB47"/>
  <c r="AA47"/>
  <c r="AI46"/>
  <c r="AH46"/>
  <c r="AG46"/>
  <c r="AF46"/>
  <c r="AE46"/>
  <c r="AC46"/>
  <c r="AB46"/>
  <c r="AA46"/>
  <c r="AI45"/>
  <c r="AH45"/>
  <c r="AG45"/>
  <c r="AF45"/>
  <c r="AE45"/>
  <c r="AC45"/>
  <c r="AB45"/>
  <c r="AA45"/>
  <c r="AI44"/>
  <c r="AH44"/>
  <c r="AG44"/>
  <c r="AF44"/>
  <c r="AE44"/>
  <c r="AC44"/>
  <c r="AB44"/>
  <c r="AA44"/>
  <c r="AI43"/>
  <c r="AH43"/>
  <c r="AG43"/>
  <c r="AF43"/>
  <c r="AE43"/>
  <c r="AC43"/>
  <c r="AB43"/>
  <c r="AA43"/>
  <c r="AI42"/>
  <c r="AH42"/>
  <c r="AG42"/>
  <c r="AF42"/>
  <c r="AE42"/>
  <c r="AC42"/>
  <c r="AB42"/>
  <c r="AA42"/>
  <c r="AI41"/>
  <c r="AH41"/>
  <c r="AG41"/>
  <c r="AF41"/>
  <c r="AE41"/>
  <c r="AC41"/>
  <c r="AB41"/>
  <c r="AA41"/>
  <c r="AI40"/>
  <c r="AH40"/>
  <c r="AG40"/>
  <c r="AF40"/>
  <c r="AE40"/>
  <c r="AC40"/>
  <c r="AB40"/>
  <c r="AA40"/>
  <c r="AI39"/>
  <c r="AH39"/>
  <c r="AG39"/>
  <c r="AF39"/>
  <c r="AE39"/>
  <c r="AC39"/>
  <c r="AB39"/>
  <c r="AA39"/>
  <c r="AI38"/>
  <c r="AH38"/>
  <c r="AG38"/>
  <c r="AF38"/>
  <c r="AE38"/>
  <c r="AC38"/>
  <c r="AB38"/>
  <c r="AA38"/>
  <c r="AI37"/>
  <c r="AH37"/>
  <c r="AG37"/>
  <c r="AF37"/>
  <c r="AE37"/>
  <c r="AC37"/>
  <c r="AB37"/>
  <c r="AA37"/>
  <c r="AI36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I31" i="13"/>
  <c r="AH31"/>
  <c r="AG31"/>
  <c r="AJ31" s="1"/>
  <c r="AF31"/>
  <c r="AE31"/>
  <c r="AC31"/>
  <c r="AB31"/>
  <c r="AA31"/>
  <c r="AI30"/>
  <c r="AH30"/>
  <c r="AG30"/>
  <c r="AF30"/>
  <c r="AE30"/>
  <c r="AC30"/>
  <c r="AB30"/>
  <c r="AA30"/>
  <c r="AI29"/>
  <c r="AH29"/>
  <c r="AG29"/>
  <c r="AJ29" s="1"/>
  <c r="AF29"/>
  <c r="AE29"/>
  <c r="AC29"/>
  <c r="AB29"/>
  <c r="AD29" s="1"/>
  <c r="AA29"/>
  <c r="AI28"/>
  <c r="AH28"/>
  <c r="AG28"/>
  <c r="AJ28" s="1"/>
  <c r="AF28"/>
  <c r="AE28"/>
  <c r="AC28"/>
  <c r="AB28"/>
  <c r="AD28" s="1"/>
  <c r="AA28"/>
  <c r="AI27"/>
  <c r="AH27"/>
  <c r="AG27"/>
  <c r="AJ27" s="1"/>
  <c r="AF27"/>
  <c r="AE27"/>
  <c r="AC27"/>
  <c r="AB27"/>
  <c r="AD27" s="1"/>
  <c r="AA27"/>
  <c r="AI26"/>
  <c r="AH26"/>
  <c r="AG26"/>
  <c r="AJ26" s="1"/>
  <c r="AF26"/>
  <c r="AE26"/>
  <c r="AC26"/>
  <c r="AB26"/>
  <c r="AD26" s="1"/>
  <c r="AA26"/>
  <c r="AI25"/>
  <c r="AH25"/>
  <c r="AG25"/>
  <c r="AJ25" s="1"/>
  <c r="AF25"/>
  <c r="AE25"/>
  <c r="AC25"/>
  <c r="AB25"/>
  <c r="AD25" s="1"/>
  <c r="AA25"/>
  <c r="AI24"/>
  <c r="AH24"/>
  <c r="AG24"/>
  <c r="AJ24" s="1"/>
  <c r="AF24"/>
  <c r="AE24"/>
  <c r="AC24"/>
  <c r="AB24"/>
  <c r="AD24" s="1"/>
  <c r="AA24"/>
  <c r="AI23"/>
  <c r="AH23"/>
  <c r="AG23"/>
  <c r="AJ23" s="1"/>
  <c r="AF23"/>
  <c r="AE23"/>
  <c r="AC23"/>
  <c r="AB23"/>
  <c r="AD23" s="1"/>
  <c r="AA23"/>
  <c r="AI22"/>
  <c r="AH22"/>
  <c r="AG22"/>
  <c r="AJ22" s="1"/>
  <c r="AF22"/>
  <c r="AE22"/>
  <c r="AC22"/>
  <c r="AB22"/>
  <c r="AD22" s="1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9"/>
  <c r="AH19"/>
  <c r="AG19"/>
  <c r="AJ19" s="1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I11" i="12"/>
  <c r="AH11"/>
  <c r="AG11"/>
  <c r="AJ11" s="1"/>
  <c r="AF11"/>
  <c r="AE11"/>
  <c r="AC11"/>
  <c r="AB11"/>
  <c r="AA11"/>
  <c r="A11"/>
  <c r="AI81" i="11"/>
  <c r="AH81"/>
  <c r="AG81"/>
  <c r="AJ81" s="1"/>
  <c r="AF81"/>
  <c r="AE81"/>
  <c r="AC81"/>
  <c r="AB81"/>
  <c r="AA81"/>
  <c r="AI80"/>
  <c r="AH80"/>
  <c r="AG80"/>
  <c r="AJ80" s="1"/>
  <c r="AF80"/>
  <c r="AE80"/>
  <c r="AC80"/>
  <c r="AB80"/>
  <c r="AD80" s="1"/>
  <c r="AA80"/>
  <c r="AI79"/>
  <c r="AH79"/>
  <c r="AG79"/>
  <c r="AF79"/>
  <c r="AE79"/>
  <c r="AC79"/>
  <c r="AB79"/>
  <c r="AA79"/>
  <c r="AI78"/>
  <c r="AH78"/>
  <c r="AG78"/>
  <c r="AJ78" s="1"/>
  <c r="AF78"/>
  <c r="AE78"/>
  <c r="AC78"/>
  <c r="AB78"/>
  <c r="AD78" s="1"/>
  <c r="AA78"/>
  <c r="AI77"/>
  <c r="AH77"/>
  <c r="AG77"/>
  <c r="AJ77" s="1"/>
  <c r="AF77"/>
  <c r="AE77"/>
  <c r="AC77"/>
  <c r="AB77"/>
  <c r="AD77" s="1"/>
  <c r="AA77"/>
  <c r="AI76"/>
  <c r="AH76"/>
  <c r="AG76"/>
  <c r="AJ76" s="1"/>
  <c r="AF76"/>
  <c r="AE76"/>
  <c r="AC76"/>
  <c r="AB76"/>
  <c r="AD76" s="1"/>
  <c r="AA76"/>
  <c r="AI75"/>
  <c r="AH75"/>
  <c r="AG75"/>
  <c r="AJ75" s="1"/>
  <c r="AF75"/>
  <c r="AE75"/>
  <c r="AC75"/>
  <c r="AB75"/>
  <c r="AD75" s="1"/>
  <c r="AA75"/>
  <c r="AI74"/>
  <c r="AH74"/>
  <c r="AG74"/>
  <c r="AJ74" s="1"/>
  <c r="AF74"/>
  <c r="AE74"/>
  <c r="AC74"/>
  <c r="AB74"/>
  <c r="AD74" s="1"/>
  <c r="AA74"/>
  <c r="AI73"/>
  <c r="AH73"/>
  <c r="AG73"/>
  <c r="AJ73" s="1"/>
  <c r="AF73"/>
  <c r="AE73"/>
  <c r="AC73"/>
  <c r="AB73"/>
  <c r="AD73" s="1"/>
  <c r="AA73"/>
  <c r="AI72"/>
  <c r="AH72"/>
  <c r="AG72"/>
  <c r="AJ72" s="1"/>
  <c r="AF72"/>
  <c r="AE72"/>
  <c r="AC72"/>
  <c r="AB72"/>
  <c r="AD72" s="1"/>
  <c r="AA72"/>
  <c r="AI71"/>
  <c r="AH71"/>
  <c r="AG71"/>
  <c r="AJ71" s="1"/>
  <c r="AF71"/>
  <c r="AE71"/>
  <c r="AC71"/>
  <c r="AB71"/>
  <c r="AD71" s="1"/>
  <c r="AA71"/>
  <c r="AI70"/>
  <c r="AH70"/>
  <c r="AG70"/>
  <c r="AJ70" s="1"/>
  <c r="AF70"/>
  <c r="AE70"/>
  <c r="AC70"/>
  <c r="AB70"/>
  <c r="AD70" s="1"/>
  <c r="AA70"/>
  <c r="AI69"/>
  <c r="AH69"/>
  <c r="AG69"/>
  <c r="AJ69" s="1"/>
  <c r="AF69"/>
  <c r="AE69"/>
  <c r="AC69"/>
  <c r="AB69"/>
  <c r="AD69" s="1"/>
  <c r="AA69"/>
  <c r="AI68"/>
  <c r="AH68"/>
  <c r="AG68"/>
  <c r="AF68"/>
  <c r="AE68"/>
  <c r="AC68"/>
  <c r="AB68"/>
  <c r="AA68"/>
  <c r="AI67"/>
  <c r="AH67"/>
  <c r="AG67"/>
  <c r="AF67"/>
  <c r="AE67"/>
  <c r="AC67"/>
  <c r="AB67"/>
  <c r="AA67"/>
  <c r="AI66"/>
  <c r="AH66"/>
  <c r="AG66"/>
  <c r="AF66"/>
  <c r="AE66"/>
  <c r="AC66"/>
  <c r="AB66"/>
  <c r="AA66"/>
  <c r="AI65"/>
  <c r="AH65"/>
  <c r="AG65"/>
  <c r="AF65"/>
  <c r="AE65"/>
  <c r="AC65"/>
  <c r="AB65"/>
  <c r="AA65"/>
  <c r="AI64"/>
  <c r="AH64"/>
  <c r="AG64"/>
  <c r="AF64"/>
  <c r="AE64"/>
  <c r="AC64"/>
  <c r="AB64"/>
  <c r="AA64"/>
  <c r="AI63"/>
  <c r="AH63"/>
  <c r="AG63"/>
  <c r="AF63"/>
  <c r="AE63"/>
  <c r="AC63"/>
  <c r="AB63"/>
  <c r="AA63"/>
  <c r="AI62"/>
  <c r="AH62"/>
  <c r="AG62"/>
  <c r="AF62"/>
  <c r="AE62"/>
  <c r="AC62"/>
  <c r="AB62"/>
  <c r="AD62" s="1"/>
  <c r="AA62"/>
  <c r="AI61"/>
  <c r="AH61"/>
  <c r="AG61"/>
  <c r="AJ61" s="1"/>
  <c r="AF61"/>
  <c r="AE61"/>
  <c r="AC61"/>
  <c r="AB61"/>
  <c r="AD61" s="1"/>
  <c r="AA61"/>
  <c r="AI60"/>
  <c r="AH60"/>
  <c r="AG60"/>
  <c r="AJ60" s="1"/>
  <c r="AF60"/>
  <c r="AE60"/>
  <c r="AC60"/>
  <c r="AB60"/>
  <c r="AD60" s="1"/>
  <c r="AA60"/>
  <c r="AI59"/>
  <c r="AH59"/>
  <c r="AG59"/>
  <c r="AJ59" s="1"/>
  <c r="AF59"/>
  <c r="AE59"/>
  <c r="AC59"/>
  <c r="AB59"/>
  <c r="AD59" s="1"/>
  <c r="AA59"/>
  <c r="AI58"/>
  <c r="AH58"/>
  <c r="AG58"/>
  <c r="AJ58" s="1"/>
  <c r="AF58"/>
  <c r="AE58"/>
  <c r="AC58"/>
  <c r="AB58"/>
  <c r="AD58" s="1"/>
  <c r="AA58"/>
  <c r="AI57"/>
  <c r="AH57"/>
  <c r="AG57"/>
  <c r="AJ57" s="1"/>
  <c r="AF57"/>
  <c r="AE57"/>
  <c r="AC57"/>
  <c r="AB57"/>
  <c r="AD57" s="1"/>
  <c r="AA57"/>
  <c r="AI56"/>
  <c r="AH56"/>
  <c r="AG56"/>
  <c r="AJ56" s="1"/>
  <c r="AF56"/>
  <c r="AE56"/>
  <c r="AC56"/>
  <c r="AB56"/>
  <c r="AD56" s="1"/>
  <c r="AA56"/>
  <c r="AI55"/>
  <c r="AH55"/>
  <c r="AG55"/>
  <c r="AJ55" s="1"/>
  <c r="AF55"/>
  <c r="AE55"/>
  <c r="AC55"/>
  <c r="AB55"/>
  <c r="AD55" s="1"/>
  <c r="AA55"/>
  <c r="AI54"/>
  <c r="AH54"/>
  <c r="AG54"/>
  <c r="AJ54" s="1"/>
  <c r="AF54"/>
  <c r="AE54"/>
  <c r="AC54"/>
  <c r="AB54"/>
  <c r="AD54" s="1"/>
  <c r="AA54"/>
  <c r="AI53"/>
  <c r="AH53"/>
  <c r="AG53"/>
  <c r="AJ53" s="1"/>
  <c r="AF53"/>
  <c r="AE53"/>
  <c r="AC53"/>
  <c r="AB53"/>
  <c r="AD53" s="1"/>
  <c r="AA53"/>
  <c r="AI52"/>
  <c r="AH52"/>
  <c r="AG52"/>
  <c r="AJ52" s="1"/>
  <c r="AF52"/>
  <c r="AE52"/>
  <c r="AC52"/>
  <c r="AB52"/>
  <c r="AD52" s="1"/>
  <c r="AA52"/>
  <c r="AI51"/>
  <c r="AH51"/>
  <c r="AG51"/>
  <c r="AJ51" s="1"/>
  <c r="AF51"/>
  <c r="AE51"/>
  <c r="AC51"/>
  <c r="AB51"/>
  <c r="AD51" s="1"/>
  <c r="AA51"/>
  <c r="AI50"/>
  <c r="AH50"/>
  <c r="AG50"/>
  <c r="AJ50" s="1"/>
  <c r="AF50"/>
  <c r="AE50"/>
  <c r="AC50"/>
  <c r="AB50"/>
  <c r="AD50" s="1"/>
  <c r="AA50"/>
  <c r="AI49"/>
  <c r="AH49"/>
  <c r="AG49"/>
  <c r="AJ49" s="1"/>
  <c r="AF49"/>
  <c r="AE49"/>
  <c r="AC49"/>
  <c r="AB49"/>
  <c r="AD49" s="1"/>
  <c r="AA49"/>
  <c r="AI48"/>
  <c r="AH48"/>
  <c r="AG48"/>
  <c r="AJ48" s="1"/>
  <c r="AF48"/>
  <c r="AE48"/>
  <c r="AC48"/>
  <c r="AB48"/>
  <c r="AD48" s="1"/>
  <c r="AA48"/>
  <c r="AI47"/>
  <c r="AH47"/>
  <c r="AG47"/>
  <c r="AJ47" s="1"/>
  <c r="AF47"/>
  <c r="AE47"/>
  <c r="AC47"/>
  <c r="AB47"/>
  <c r="AD47" s="1"/>
  <c r="AA47"/>
  <c r="AI46"/>
  <c r="AH46"/>
  <c r="AG46"/>
  <c r="AJ46" s="1"/>
  <c r="AF46"/>
  <c r="AE46"/>
  <c r="AC46"/>
  <c r="AB46"/>
  <c r="AD46" s="1"/>
  <c r="AA46"/>
  <c r="AI45"/>
  <c r="AH45"/>
  <c r="AG45"/>
  <c r="AJ45" s="1"/>
  <c r="AF45"/>
  <c r="AE45"/>
  <c r="AC45"/>
  <c r="AB45"/>
  <c r="AD45" s="1"/>
  <c r="AA45"/>
  <c r="AI44"/>
  <c r="AH44"/>
  <c r="AG44"/>
  <c r="AJ44" s="1"/>
  <c r="AF44"/>
  <c r="AE44"/>
  <c r="AC44"/>
  <c r="AB44"/>
  <c r="AD44" s="1"/>
  <c r="AA44"/>
  <c r="AI43"/>
  <c r="AH43"/>
  <c r="AG43"/>
  <c r="AJ43" s="1"/>
  <c r="AF43"/>
  <c r="AE43"/>
  <c r="AC43"/>
  <c r="AB43"/>
  <c r="AD43" s="1"/>
  <c r="AA43"/>
  <c r="AI42"/>
  <c r="AH42"/>
  <c r="AG42"/>
  <c r="AJ42" s="1"/>
  <c r="AF42"/>
  <c r="AE42"/>
  <c r="AC42"/>
  <c r="AB42"/>
  <c r="AD42" s="1"/>
  <c r="AA42"/>
  <c r="AI41"/>
  <c r="AH41"/>
  <c r="AG41"/>
  <c r="AJ41" s="1"/>
  <c r="AF41"/>
  <c r="AE41"/>
  <c r="AC41"/>
  <c r="AB41"/>
  <c r="AD41" s="1"/>
  <c r="AA41"/>
  <c r="AI40"/>
  <c r="AH40"/>
  <c r="AG40"/>
  <c r="AJ40" s="1"/>
  <c r="AF40"/>
  <c r="AE40"/>
  <c r="AC40"/>
  <c r="AB40"/>
  <c r="AD40" s="1"/>
  <c r="AA40"/>
  <c r="AI39"/>
  <c r="AH39"/>
  <c r="AG39"/>
  <c r="AJ39" s="1"/>
  <c r="AF39"/>
  <c r="AE39"/>
  <c r="AC39"/>
  <c r="AB39"/>
  <c r="AD39" s="1"/>
  <c r="AA39"/>
  <c r="AI38"/>
  <c r="AH38"/>
  <c r="AG38"/>
  <c r="AJ38" s="1"/>
  <c r="AF38"/>
  <c r="AE38"/>
  <c r="AC38"/>
  <c r="AB38"/>
  <c r="AD38" s="1"/>
  <c r="AA38"/>
  <c r="AI37"/>
  <c r="AH37"/>
  <c r="AG37"/>
  <c r="AJ37" s="1"/>
  <c r="AF37"/>
  <c r="AE37"/>
  <c r="AC37"/>
  <c r="AB37"/>
  <c r="AD37" s="1"/>
  <c r="AA37"/>
  <c r="AI36"/>
  <c r="AH36"/>
  <c r="AG36"/>
  <c r="AJ36" s="1"/>
  <c r="AF36"/>
  <c r="AE36"/>
  <c r="AC36"/>
  <c r="AB36"/>
  <c r="AD36" s="1"/>
  <c r="AA36"/>
  <c r="AI35"/>
  <c r="AH35"/>
  <c r="AG35"/>
  <c r="AJ35" s="1"/>
  <c r="AF35"/>
  <c r="AE35"/>
  <c r="AC35"/>
  <c r="AB35"/>
  <c r="AD35" s="1"/>
  <c r="AA35"/>
  <c r="AI34"/>
  <c r="AH34"/>
  <c r="AG34"/>
  <c r="AJ34" s="1"/>
  <c r="AF34"/>
  <c r="AE34"/>
  <c r="AC34"/>
  <c r="AB34"/>
  <c r="AD34" s="1"/>
  <c r="AA34"/>
  <c r="AI33"/>
  <c r="AH33"/>
  <c r="AG33"/>
  <c r="AJ33" s="1"/>
  <c r="AF33"/>
  <c r="AE33"/>
  <c r="AC33"/>
  <c r="AB33"/>
  <c r="AD33" s="1"/>
  <c r="AA33"/>
  <c r="AI32"/>
  <c r="AH32"/>
  <c r="AG32"/>
  <c r="AJ32" s="1"/>
  <c r="AF32"/>
  <c r="AE32"/>
  <c r="AC32"/>
  <c r="AB32"/>
  <c r="AD32" s="1"/>
  <c r="AA32"/>
  <c r="AI31"/>
  <c r="AH31"/>
  <c r="AG31"/>
  <c r="AJ31" s="1"/>
  <c r="AF31"/>
  <c r="AE31"/>
  <c r="AC31"/>
  <c r="AB31"/>
  <c r="AD31" s="1"/>
  <c r="AA31"/>
  <c r="AI30"/>
  <c r="AH30"/>
  <c r="AG30"/>
  <c r="AJ30" s="1"/>
  <c r="AF30"/>
  <c r="AE30"/>
  <c r="AC30"/>
  <c r="AB30"/>
  <c r="AD30" s="1"/>
  <c r="AA30"/>
  <c r="AI29"/>
  <c r="AH29"/>
  <c r="AG29"/>
  <c r="AJ29" s="1"/>
  <c r="AF29"/>
  <c r="AE29"/>
  <c r="AC29"/>
  <c r="AB29"/>
  <c r="AD29" s="1"/>
  <c r="AA29"/>
  <c r="AI28"/>
  <c r="AH28"/>
  <c r="AG28"/>
  <c r="AJ28" s="1"/>
  <c r="AF28"/>
  <c r="AE28"/>
  <c r="AC28"/>
  <c r="AB28"/>
  <c r="AD28" s="1"/>
  <c r="AA28"/>
  <c r="AI27"/>
  <c r="AH27"/>
  <c r="AG27"/>
  <c r="AJ27" s="1"/>
  <c r="AF27"/>
  <c r="AE27"/>
  <c r="AC27"/>
  <c r="AB27"/>
  <c r="AD27" s="1"/>
  <c r="AA27"/>
  <c r="AI26"/>
  <c r="AH26"/>
  <c r="AG26"/>
  <c r="AJ26" s="1"/>
  <c r="AF26"/>
  <c r="AE26"/>
  <c r="AC26"/>
  <c r="AB26"/>
  <c r="AD26" s="1"/>
  <c r="AA26"/>
  <c r="AI25"/>
  <c r="AH25"/>
  <c r="AG25"/>
  <c r="AJ25" s="1"/>
  <c r="AF25"/>
  <c r="AE25"/>
  <c r="AC25"/>
  <c r="AB25"/>
  <c r="AD25" s="1"/>
  <c r="AA25"/>
  <c r="AI24"/>
  <c r="AH24"/>
  <c r="AG24"/>
  <c r="AJ24" s="1"/>
  <c r="AF24"/>
  <c r="AE24"/>
  <c r="AC24"/>
  <c r="AB24"/>
  <c r="AD24" s="1"/>
  <c r="AA24"/>
  <c r="AI23"/>
  <c r="AH23"/>
  <c r="AG23"/>
  <c r="AJ23" s="1"/>
  <c r="AF23"/>
  <c r="AE23"/>
  <c r="AC23"/>
  <c r="AB23"/>
  <c r="AD23" s="1"/>
  <c r="AA23"/>
  <c r="AI22"/>
  <c r="AH22"/>
  <c r="AG22"/>
  <c r="AJ22" s="1"/>
  <c r="AF22"/>
  <c r="AE22"/>
  <c r="AC22"/>
  <c r="AB22"/>
  <c r="AD22" s="1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9"/>
  <c r="AH19"/>
  <c r="AG19"/>
  <c r="AJ19" s="1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A15"/>
  <c r="AI14"/>
  <c r="AH14"/>
  <c r="AG14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I35" i="10"/>
  <c r="AH35"/>
  <c r="AG35"/>
  <c r="AJ35" s="1"/>
  <c r="AF35"/>
  <c r="AE35"/>
  <c r="AC35"/>
  <c r="AB35"/>
  <c r="AD35" s="1"/>
  <c r="AA35"/>
  <c r="AI34"/>
  <c r="AH34"/>
  <c r="AG34"/>
  <c r="AJ34" s="1"/>
  <c r="AF34"/>
  <c r="AE34"/>
  <c r="AC34"/>
  <c r="AB34"/>
  <c r="AA34"/>
  <c r="AI33"/>
  <c r="AH33"/>
  <c r="AG33"/>
  <c r="AJ33" s="1"/>
  <c r="AF33"/>
  <c r="AE33"/>
  <c r="AC33"/>
  <c r="AB33"/>
  <c r="AD33" s="1"/>
  <c r="AA33"/>
  <c r="AI32"/>
  <c r="AH32"/>
  <c r="AG32"/>
  <c r="AJ32" s="1"/>
  <c r="AF32"/>
  <c r="AE32"/>
  <c r="AC32"/>
  <c r="AB32"/>
  <c r="AA32"/>
  <c r="AI31"/>
  <c r="AH31"/>
  <c r="AG31"/>
  <c r="AJ31" s="1"/>
  <c r="AF31"/>
  <c r="AE31"/>
  <c r="AC31"/>
  <c r="AB31"/>
  <c r="AD31" s="1"/>
  <c r="AA31"/>
  <c r="AI30"/>
  <c r="AH30"/>
  <c r="AG30"/>
  <c r="AJ30" s="1"/>
  <c r="AF30"/>
  <c r="AE30"/>
  <c r="AC30"/>
  <c r="AB30"/>
  <c r="AA30"/>
  <c r="AI29"/>
  <c r="AH29"/>
  <c r="AG29"/>
  <c r="AJ29" s="1"/>
  <c r="AF29"/>
  <c r="AE29"/>
  <c r="AC29"/>
  <c r="AB29"/>
  <c r="AD29" s="1"/>
  <c r="AA29"/>
  <c r="AI28"/>
  <c r="AH28"/>
  <c r="AG28"/>
  <c r="AJ28" s="1"/>
  <c r="AF28"/>
  <c r="AE28"/>
  <c r="AC28"/>
  <c r="AB28"/>
  <c r="AA28"/>
  <c r="AI27"/>
  <c r="AH27"/>
  <c r="AG27"/>
  <c r="AJ27" s="1"/>
  <c r="AF27"/>
  <c r="AE27"/>
  <c r="AC27"/>
  <c r="AB27"/>
  <c r="AD27" s="1"/>
  <c r="AA27"/>
  <c r="AI26"/>
  <c r="AH26"/>
  <c r="AG26"/>
  <c r="AJ26" s="1"/>
  <c r="AF26"/>
  <c r="AE26"/>
  <c r="AC26"/>
  <c r="AB26"/>
  <c r="AA26"/>
  <c r="AI25"/>
  <c r="AH25"/>
  <c r="AG25"/>
  <c r="AJ25" s="1"/>
  <c r="AF25"/>
  <c r="AE25"/>
  <c r="AC25"/>
  <c r="AB25"/>
  <c r="AD25" s="1"/>
  <c r="AA25"/>
  <c r="AI24"/>
  <c r="AH24"/>
  <c r="AG24"/>
  <c r="AJ24" s="1"/>
  <c r="AF24"/>
  <c r="AE24"/>
  <c r="AC24"/>
  <c r="AB24"/>
  <c r="AA24"/>
  <c r="AI23"/>
  <c r="AH23"/>
  <c r="AG23"/>
  <c r="AJ23" s="1"/>
  <c r="AF23"/>
  <c r="AE23"/>
  <c r="AC23"/>
  <c r="AB23"/>
  <c r="AD23" s="1"/>
  <c r="AA23"/>
  <c r="AI22"/>
  <c r="AH22"/>
  <c r="AG22"/>
  <c r="AJ22" s="1"/>
  <c r="AF22"/>
  <c r="AE22"/>
  <c r="AC22"/>
  <c r="AB22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9"/>
  <c r="AH19"/>
  <c r="AG19"/>
  <c r="AJ19" s="1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I11" i="9"/>
  <c r="AH11"/>
  <c r="AG11"/>
  <c r="AJ11" s="1"/>
  <c r="AF11"/>
  <c r="AE11"/>
  <c r="AC11"/>
  <c r="AB11"/>
  <c r="AA11"/>
  <c r="A11"/>
  <c r="AI64" i="8"/>
  <c r="AH64"/>
  <c r="AG64"/>
  <c r="AJ64" s="1"/>
  <c r="AF64"/>
  <c r="AE64"/>
  <c r="AC64"/>
  <c r="AB64"/>
  <c r="AD64" s="1"/>
  <c r="AA64"/>
  <c r="AI63"/>
  <c r="AH63"/>
  <c r="AG63"/>
  <c r="AJ63" s="1"/>
  <c r="AF63"/>
  <c r="AE63"/>
  <c r="AC63"/>
  <c r="AB63"/>
  <c r="AD63" s="1"/>
  <c r="AA63"/>
  <c r="AI62"/>
  <c r="AH62"/>
  <c r="AG62"/>
  <c r="AF62"/>
  <c r="AE62"/>
  <c r="AC62"/>
  <c r="AB62"/>
  <c r="AD62" s="1"/>
  <c r="AA62"/>
  <c r="AI61"/>
  <c r="AH61"/>
  <c r="AG61"/>
  <c r="AJ61" s="1"/>
  <c r="AF61"/>
  <c r="AE61"/>
  <c r="AC61"/>
  <c r="AB61"/>
  <c r="AD61" s="1"/>
  <c r="AA61"/>
  <c r="AI60"/>
  <c r="AH60"/>
  <c r="AG60"/>
  <c r="AJ60" s="1"/>
  <c r="AF60"/>
  <c r="AE60"/>
  <c r="AC60"/>
  <c r="AB60"/>
  <c r="AD60" s="1"/>
  <c r="AA60"/>
  <c r="AI59"/>
  <c r="AH59"/>
  <c r="AG59"/>
  <c r="AJ59" s="1"/>
  <c r="AF59"/>
  <c r="AE59"/>
  <c r="AC59"/>
  <c r="AB59"/>
  <c r="AD59" s="1"/>
  <c r="AA59"/>
  <c r="AI58"/>
  <c r="AH58"/>
  <c r="AG58"/>
  <c r="AJ58" s="1"/>
  <c r="AF58"/>
  <c r="AE58"/>
  <c r="AC58"/>
  <c r="AB58"/>
  <c r="AD58" s="1"/>
  <c r="AA58"/>
  <c r="AI57"/>
  <c r="AH57"/>
  <c r="AG57"/>
  <c r="AJ57" s="1"/>
  <c r="AF57"/>
  <c r="AE57"/>
  <c r="AC57"/>
  <c r="AB57"/>
  <c r="AD57" s="1"/>
  <c r="AA57"/>
  <c r="AI56"/>
  <c r="AH56"/>
  <c r="AG56"/>
  <c r="AJ56" s="1"/>
  <c r="AF56"/>
  <c r="AE56"/>
  <c r="AC56"/>
  <c r="AB56"/>
  <c r="AD56" s="1"/>
  <c r="AA56"/>
  <c r="AI55"/>
  <c r="AH55"/>
  <c r="AG55"/>
  <c r="AJ55" s="1"/>
  <c r="AF55"/>
  <c r="AE55"/>
  <c r="AC55"/>
  <c r="AB55"/>
  <c r="AD55" s="1"/>
  <c r="AA55"/>
  <c r="AI54"/>
  <c r="AH54"/>
  <c r="AG54"/>
  <c r="AJ54" s="1"/>
  <c r="AF54"/>
  <c r="AE54"/>
  <c r="AC54"/>
  <c r="AB54"/>
  <c r="AD54" s="1"/>
  <c r="AA54"/>
  <c r="AI53"/>
  <c r="AH53"/>
  <c r="AG53"/>
  <c r="AJ53" s="1"/>
  <c r="AF53"/>
  <c r="AE53"/>
  <c r="AC53"/>
  <c r="AB53"/>
  <c r="AD53" s="1"/>
  <c r="AA53"/>
  <c r="AI52"/>
  <c r="AH52"/>
  <c r="AG52"/>
  <c r="AJ52" s="1"/>
  <c r="AF52"/>
  <c r="AE52"/>
  <c r="AC52"/>
  <c r="AB52"/>
  <c r="AD52" s="1"/>
  <c r="AA52"/>
  <c r="AI51"/>
  <c r="AH51"/>
  <c r="AG51"/>
  <c r="AJ51" s="1"/>
  <c r="AF51"/>
  <c r="AE51"/>
  <c r="AC51"/>
  <c r="AB51"/>
  <c r="AD51" s="1"/>
  <c r="AA51"/>
  <c r="AI50"/>
  <c r="AH50"/>
  <c r="AG50"/>
  <c r="AJ50" s="1"/>
  <c r="AF50"/>
  <c r="AE50"/>
  <c r="AC50"/>
  <c r="AB50"/>
  <c r="AD50" s="1"/>
  <c r="AA50"/>
  <c r="AI49"/>
  <c r="AH49"/>
  <c r="AG49"/>
  <c r="AJ49" s="1"/>
  <c r="AF49"/>
  <c r="AE49"/>
  <c r="AC49"/>
  <c r="AB49"/>
  <c r="AD49" s="1"/>
  <c r="AA49"/>
  <c r="AI48"/>
  <c r="AH48"/>
  <c r="AG48"/>
  <c r="AJ48" s="1"/>
  <c r="AF48"/>
  <c r="AE48"/>
  <c r="AC48"/>
  <c r="AB48"/>
  <c r="AD48" s="1"/>
  <c r="AA48"/>
  <c r="AI47"/>
  <c r="AH47"/>
  <c r="AG47"/>
  <c r="AJ47" s="1"/>
  <c r="AF47"/>
  <c r="AE47"/>
  <c r="AC47"/>
  <c r="AB47"/>
  <c r="AD47" s="1"/>
  <c r="AA47"/>
  <c r="AI46"/>
  <c r="AH46"/>
  <c r="AG46"/>
  <c r="AJ46" s="1"/>
  <c r="AF46"/>
  <c r="AE46"/>
  <c r="AC46"/>
  <c r="AB46"/>
  <c r="AD46" s="1"/>
  <c r="AA46"/>
  <c r="AI45"/>
  <c r="AH45"/>
  <c r="AG45"/>
  <c r="AJ45" s="1"/>
  <c r="AF45"/>
  <c r="AE45"/>
  <c r="AC45"/>
  <c r="AB45"/>
  <c r="AD45" s="1"/>
  <c r="AA45"/>
  <c r="AI44"/>
  <c r="AH44"/>
  <c r="AG44"/>
  <c r="AJ44" s="1"/>
  <c r="AF44"/>
  <c r="AE44"/>
  <c r="AC44"/>
  <c r="AB44"/>
  <c r="AD44" s="1"/>
  <c r="AA44"/>
  <c r="AI43"/>
  <c r="AH43"/>
  <c r="AG43"/>
  <c r="AJ43" s="1"/>
  <c r="AF43"/>
  <c r="AE43"/>
  <c r="AC43"/>
  <c r="AB43"/>
  <c r="AD43" s="1"/>
  <c r="AA43"/>
  <c r="AI42"/>
  <c r="AH42"/>
  <c r="AG42"/>
  <c r="AJ42" s="1"/>
  <c r="AF42"/>
  <c r="AE42"/>
  <c r="AC42"/>
  <c r="AB42"/>
  <c r="AD42" s="1"/>
  <c r="AA42"/>
  <c r="AI41"/>
  <c r="AH41"/>
  <c r="AG41"/>
  <c r="AJ41" s="1"/>
  <c r="AF41"/>
  <c r="AE41"/>
  <c r="AC41"/>
  <c r="AB41"/>
  <c r="AD41" s="1"/>
  <c r="AA41"/>
  <c r="AI40"/>
  <c r="AH40"/>
  <c r="AG40"/>
  <c r="AJ40" s="1"/>
  <c r="AF40"/>
  <c r="AE40"/>
  <c r="AC40"/>
  <c r="AB40"/>
  <c r="AD40" s="1"/>
  <c r="AA40"/>
  <c r="AI39"/>
  <c r="AH39"/>
  <c r="AG39"/>
  <c r="AJ39" s="1"/>
  <c r="AF39"/>
  <c r="AE39"/>
  <c r="AC39"/>
  <c r="AB39"/>
  <c r="AD39" s="1"/>
  <c r="AA39"/>
  <c r="AI38"/>
  <c r="AH38"/>
  <c r="AG38"/>
  <c r="AJ38" s="1"/>
  <c r="AF38"/>
  <c r="AE38"/>
  <c r="AC38"/>
  <c r="AB38"/>
  <c r="AD38" s="1"/>
  <c r="AA38"/>
  <c r="AI37"/>
  <c r="AH37"/>
  <c r="AG37"/>
  <c r="AJ37" s="1"/>
  <c r="AF37"/>
  <c r="AE37"/>
  <c r="AC37"/>
  <c r="AB37"/>
  <c r="AD37" s="1"/>
  <c r="AA37"/>
  <c r="AI36"/>
  <c r="AH36"/>
  <c r="AG36"/>
  <c r="AJ36" s="1"/>
  <c r="AF36"/>
  <c r="AE36"/>
  <c r="AC36"/>
  <c r="AB36"/>
  <c r="AD36" s="1"/>
  <c r="AA36"/>
  <c r="AI35"/>
  <c r="AH35"/>
  <c r="AG35"/>
  <c r="AJ35" s="1"/>
  <c r="AF35"/>
  <c r="AE35"/>
  <c r="AC35"/>
  <c r="AB35"/>
  <c r="AD35" s="1"/>
  <c r="AA35"/>
  <c r="AI34"/>
  <c r="AH34"/>
  <c r="AG34"/>
  <c r="AJ34" s="1"/>
  <c r="AF34"/>
  <c r="AE34"/>
  <c r="AC34"/>
  <c r="AB34"/>
  <c r="AD34" s="1"/>
  <c r="AA34"/>
  <c r="AI33"/>
  <c r="AH33"/>
  <c r="AG33"/>
  <c r="AJ33" s="1"/>
  <c r="AF33"/>
  <c r="AE33"/>
  <c r="AC33"/>
  <c r="AB33"/>
  <c r="AD33" s="1"/>
  <c r="AA33"/>
  <c r="AI32"/>
  <c r="AH32"/>
  <c r="AG32"/>
  <c r="AJ32" s="1"/>
  <c r="AF32"/>
  <c r="AE32"/>
  <c r="AC32"/>
  <c r="AB32"/>
  <c r="AD32" s="1"/>
  <c r="AA32"/>
  <c r="AI31"/>
  <c r="AH31"/>
  <c r="AG31"/>
  <c r="AJ31" s="1"/>
  <c r="AF31"/>
  <c r="AE31"/>
  <c r="AC31"/>
  <c r="AB31"/>
  <c r="AD31" s="1"/>
  <c r="AA31"/>
  <c r="AI30"/>
  <c r="AH30"/>
  <c r="AG30"/>
  <c r="AJ30" s="1"/>
  <c r="AF30"/>
  <c r="AE30"/>
  <c r="AC30"/>
  <c r="AB30"/>
  <c r="AD30" s="1"/>
  <c r="AA30"/>
  <c r="AI29"/>
  <c r="AH29"/>
  <c r="AG29"/>
  <c r="AJ29" s="1"/>
  <c r="AF29"/>
  <c r="AE29"/>
  <c r="AC29"/>
  <c r="AB29"/>
  <c r="AD29" s="1"/>
  <c r="AA29"/>
  <c r="AI28"/>
  <c r="AH28"/>
  <c r="AG28"/>
  <c r="AJ28" s="1"/>
  <c r="AF28"/>
  <c r="AE28"/>
  <c r="AC28"/>
  <c r="AB28"/>
  <c r="AD28" s="1"/>
  <c r="AA28"/>
  <c r="AI27"/>
  <c r="AH27"/>
  <c r="AG27"/>
  <c r="AJ27" s="1"/>
  <c r="AF27"/>
  <c r="AE27"/>
  <c r="AC27"/>
  <c r="AB27"/>
  <c r="AD27" s="1"/>
  <c r="AA27"/>
  <c r="AI26"/>
  <c r="AH26"/>
  <c r="AG26"/>
  <c r="AJ26" s="1"/>
  <c r="AF26"/>
  <c r="AE26"/>
  <c r="AC26"/>
  <c r="AB26"/>
  <c r="AD26" s="1"/>
  <c r="AA26"/>
  <c r="AI25"/>
  <c r="AH25"/>
  <c r="AG25"/>
  <c r="AJ25" s="1"/>
  <c r="AF25"/>
  <c r="AE25"/>
  <c r="AC25"/>
  <c r="AB25"/>
  <c r="AD25" s="1"/>
  <c r="AA25"/>
  <c r="AI24"/>
  <c r="AH24"/>
  <c r="AG24"/>
  <c r="AJ24" s="1"/>
  <c r="AF24"/>
  <c r="AE24"/>
  <c r="AC24"/>
  <c r="AB24"/>
  <c r="AD24" s="1"/>
  <c r="AA24"/>
  <c r="AI23"/>
  <c r="AH23"/>
  <c r="AG23"/>
  <c r="AJ23" s="1"/>
  <c r="AF23"/>
  <c r="AE23"/>
  <c r="AC23"/>
  <c r="AB23"/>
  <c r="AD23" s="1"/>
  <c r="AA23"/>
  <c r="AI22"/>
  <c r="AH22"/>
  <c r="AG22"/>
  <c r="AJ22" s="1"/>
  <c r="AF22"/>
  <c r="AE22"/>
  <c r="AC22"/>
  <c r="AB22"/>
  <c r="AD22" s="1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9"/>
  <c r="AH19"/>
  <c r="AG19"/>
  <c r="AJ19" s="1"/>
  <c r="AF19"/>
  <c r="AE19"/>
  <c r="AC19"/>
  <c r="AB19"/>
  <c r="AD19" s="1"/>
  <c r="AA19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I21" i="7"/>
  <c r="AH21"/>
  <c r="AG21"/>
  <c r="AJ21" s="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AK11" i="23" l="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D181"/>
  <c r="AK181" s="1"/>
  <c r="AD183"/>
  <c r="AK183" s="1"/>
  <c r="AD185"/>
  <c r="AK185" s="1"/>
  <c r="AD187"/>
  <c r="AK187" s="1"/>
  <c r="AD189"/>
  <c r="AK189" s="1"/>
  <c r="AD191"/>
  <c r="AK191" s="1"/>
  <c r="AD193"/>
  <c r="AK193" s="1"/>
  <c r="AD195"/>
  <c r="AK195" s="1"/>
  <c r="AD197"/>
  <c r="AK197" s="1"/>
  <c r="AD199"/>
  <c r="AK199" s="1"/>
  <c r="AD201"/>
  <c r="AK201" s="1"/>
  <c r="AD203"/>
  <c r="AK203" s="1"/>
  <c r="AD205"/>
  <c r="AK205" s="1"/>
  <c r="AD207"/>
  <c r="AK207" s="1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D323"/>
  <c r="AK323" s="1"/>
  <c r="AD325"/>
  <c r="AK325" s="1"/>
  <c r="AD327"/>
  <c r="AK327" s="1"/>
  <c r="AD329"/>
  <c r="AK329" s="1"/>
  <c r="AD331"/>
  <c r="AK331" s="1"/>
  <c r="AD333"/>
  <c r="AK333" s="1"/>
  <c r="AD335"/>
  <c r="AK335" s="1"/>
  <c r="AD337"/>
  <c r="AK337" s="1"/>
  <c r="AD339"/>
  <c r="AK339" s="1"/>
  <c r="AD341"/>
  <c r="AK341" s="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D42" i="20"/>
  <c r="AJ67"/>
  <c r="AD63" i="19"/>
  <c r="AD84"/>
  <c r="AJ15" i="17"/>
  <c r="AD16"/>
  <c r="AJ19" i="16"/>
  <c r="AD20"/>
  <c r="AJ19" i="15"/>
  <c r="AD20"/>
  <c r="AJ20"/>
  <c r="AD21"/>
  <c r="AD11" i="14"/>
  <c r="AJ11"/>
  <c r="AD12"/>
  <c r="AJ12"/>
  <c r="AD13"/>
  <c r="AJ13"/>
  <c r="AD14"/>
  <c r="AJ14"/>
  <c r="AD15"/>
  <c r="AJ15"/>
  <c r="AD16"/>
  <c r="AJ16"/>
  <c r="AD17"/>
  <c r="AJ17"/>
  <c r="AD18"/>
  <c r="AJ18"/>
  <c r="AD19"/>
  <c r="AJ19"/>
  <c r="AD20"/>
  <c r="AJ20"/>
  <c r="AD21"/>
  <c r="AJ21"/>
  <c r="AD22"/>
  <c r="AJ22"/>
  <c r="AD23"/>
  <c r="AJ23"/>
  <c r="AD24"/>
  <c r="AJ24"/>
  <c r="AD25"/>
  <c r="AJ25"/>
  <c r="AD26"/>
  <c r="AJ26"/>
  <c r="AD27"/>
  <c r="AJ27"/>
  <c r="AD28"/>
  <c r="AJ28"/>
  <c r="AD29"/>
  <c r="AJ29"/>
  <c r="AD30"/>
  <c r="AJ30"/>
  <c r="AD31"/>
  <c r="AJ31"/>
  <c r="AD32"/>
  <c r="AJ32"/>
  <c r="AD33"/>
  <c r="AJ33"/>
  <c r="AD34"/>
  <c r="AJ34"/>
  <c r="AD35"/>
  <c r="AJ35"/>
  <c r="AD36"/>
  <c r="AJ36"/>
  <c r="AD37"/>
  <c r="AJ37"/>
  <c r="AD38"/>
  <c r="AJ38"/>
  <c r="AD39"/>
  <c r="AJ39"/>
  <c r="AD40"/>
  <c r="AJ40"/>
  <c r="AD41"/>
  <c r="AJ41"/>
  <c r="AD42"/>
  <c r="AJ42"/>
  <c r="AD43"/>
  <c r="AJ43"/>
  <c r="AD44"/>
  <c r="AJ44"/>
  <c r="AD45"/>
  <c r="AJ45"/>
  <c r="AD46"/>
  <c r="AJ46"/>
  <c r="AD47"/>
  <c r="AJ47"/>
  <c r="AD49"/>
  <c r="AJ49"/>
  <c r="AD30" i="13"/>
  <c r="AD11" i="12"/>
  <c r="AJ14" i="11"/>
  <c r="AD15"/>
  <c r="AJ62"/>
  <c r="AD63"/>
  <c r="AJ63"/>
  <c r="AD64"/>
  <c r="AJ64"/>
  <c r="AD65"/>
  <c r="AJ65"/>
  <c r="AD66"/>
  <c r="AJ66"/>
  <c r="AD67"/>
  <c r="AJ67"/>
  <c r="AD68"/>
  <c r="AJ68"/>
  <c r="AD79"/>
  <c r="AD11" i="9"/>
  <c r="AJ62" i="8"/>
  <c r="AJ63" i="20"/>
  <c r="AD64"/>
  <c r="AJ64"/>
  <c r="AD65"/>
  <c r="AJ84" i="19"/>
  <c r="AJ20" i="16"/>
  <c r="AD21"/>
  <c r="AJ21"/>
  <c r="AD48" i="14"/>
  <c r="AJ48"/>
  <c r="AJ30" i="13"/>
  <c r="AD31"/>
  <c r="AD11" i="7"/>
  <c r="AK11" s="1"/>
  <c r="AJ11"/>
  <c r="AD12"/>
  <c r="AK12" s="1"/>
  <c r="AJ12"/>
  <c r="AD13"/>
  <c r="AK13" s="1"/>
  <c r="AJ13"/>
  <c r="AD14"/>
  <c r="AK14" s="1"/>
  <c r="AJ14"/>
  <c r="AD15"/>
  <c r="AK15" s="1"/>
  <c r="AJ15"/>
  <c r="AD16"/>
  <c r="AK16" s="1"/>
  <c r="AJ16"/>
  <c r="AD17"/>
  <c r="AK17" s="1"/>
  <c r="AJ17"/>
  <c r="AD18"/>
  <c r="AK18" s="1"/>
  <c r="AJ18"/>
  <c r="AD19"/>
  <c r="AK19" s="1"/>
  <c r="AJ19"/>
  <c r="AD20"/>
  <c r="AK20" s="1"/>
  <c r="AJ20"/>
  <c r="AD21"/>
  <c r="AK21" s="1"/>
  <c r="AJ79" i="11"/>
  <c r="AD81"/>
  <c r="AK11" i="20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11" i="19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71"/>
  <c r="AK60"/>
  <c r="AK61"/>
  <c r="AK62"/>
  <c r="AK63"/>
  <c r="AK64"/>
  <c r="AK65"/>
  <c r="AK66"/>
  <c r="AK67"/>
  <c r="AK68"/>
  <c r="AK69"/>
  <c r="AK70"/>
  <c r="AK72"/>
  <c r="AK73"/>
  <c r="AK74"/>
  <c r="AK75"/>
  <c r="AK76"/>
  <c r="AK77"/>
  <c r="AK78"/>
  <c r="AK79"/>
  <c r="AK80"/>
  <c r="AK81"/>
  <c r="AK82"/>
  <c r="AK83"/>
  <c r="AK84"/>
  <c r="AK85"/>
  <c r="AK11" i="18"/>
  <c r="AK12"/>
  <c r="AK13"/>
  <c r="AK14"/>
  <c r="AK15"/>
  <c r="AK16"/>
  <c r="AK17"/>
  <c r="AK18"/>
  <c r="AK19"/>
  <c r="AK20"/>
  <c r="AK21"/>
  <c r="AK22"/>
  <c r="AK11" i="17"/>
  <c r="AK12"/>
  <c r="AK13"/>
  <c r="AK14"/>
  <c r="AK15"/>
  <c r="AK16"/>
  <c r="AK11" i="16"/>
  <c r="AK12"/>
  <c r="AK13"/>
  <c r="AK14"/>
  <c r="AK15"/>
  <c r="AK16"/>
  <c r="AK17"/>
  <c r="AK18"/>
  <c r="AK19"/>
  <c r="AK20"/>
  <c r="AK21"/>
  <c r="AK22"/>
  <c r="AK11" i="15"/>
  <c r="AK12"/>
  <c r="AK13"/>
  <c r="AK14"/>
  <c r="AK15"/>
  <c r="AK16"/>
  <c r="AK17"/>
  <c r="AK18"/>
  <c r="AK19"/>
  <c r="AK20"/>
  <c r="AK21"/>
  <c r="AK11" i="14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11" i="13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11" i="12"/>
  <c r="AK11" i="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11" i="10"/>
  <c r="AK12"/>
  <c r="AK13"/>
  <c r="AK14"/>
  <c r="AK15"/>
  <c r="AK16"/>
  <c r="AK17"/>
  <c r="AK18"/>
  <c r="AK19"/>
  <c r="AK20"/>
  <c r="AK21"/>
  <c r="AK23"/>
  <c r="AK25"/>
  <c r="AK27"/>
  <c r="AK29"/>
  <c r="AK31"/>
  <c r="AK33"/>
  <c r="AK35"/>
  <c r="AD22"/>
  <c r="AK22" s="1"/>
  <c r="AD24"/>
  <c r="AK24" s="1"/>
  <c r="AD26"/>
  <c r="AK26" s="1"/>
  <c r="AD28"/>
  <c r="AK28" s="1"/>
  <c r="AD30"/>
  <c r="AK30" s="1"/>
  <c r="AD32"/>
  <c r="AK32" s="1"/>
  <c r="AD34"/>
  <c r="AK34" s="1"/>
  <c r="AK11" i="9"/>
  <c r="AK11" i="8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</calcChain>
</file>

<file path=xl/sharedStrings.xml><?xml version="1.0" encoding="utf-8"?>
<sst xmlns="http://schemas.openxmlformats.org/spreadsheetml/2006/main" count="9682" uniqueCount="869">
  <si>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</si>
  <si>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</si>
  <si>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</si>
  <si>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</si>
  <si>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</si>
  <si>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</si>
  <si>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</si>
  <si>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</si>
  <si>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</si>
  <si>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</si>
  <si>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</si>
  <si>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</si>
  <si>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</si>
  <si>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</si>
  <si>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</si>
  <si>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</si>
  <si>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</si>
  <si>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</si>
  <si>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</si>
  <si>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</si>
  <si>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</si>
  <si>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</si>
  <si>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</si>
  <si>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</si>
  <si>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</si>
  <si>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</si>
  <si>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</si>
  <si>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</si>
  <si>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</si>
  <si>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ΠΟΛΥΤΕΚΝΟΣ/ΤΡΙΤΕΚΝΟΣ/-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</si>
  <si>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</si>
  <si>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</si>
  <si>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</si>
  <si>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</si>
  <si>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</si>
  <si>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</si>
  <si>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</si>
  <si>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</si>
  <si>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</si>
  <si>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</si>
  <si>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</si>
  <si>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</si>
  <si>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</si>
  <si>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</si>
  <si>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</si>
  <si>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</si>
  <si>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</si>
  <si>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</si>
  <si>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</si>
  <si>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</si>
  <si>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</si>
  <si>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</si>
  <si>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ΕΛΛΗΝΙΚΗ ΔΗΜΟΚΡΑΤΙΑ</t>
  </si>
  <si>
    <t>ΥΠΟΥΡΓΕΙΟ ΠΑΙΔΕΙΑΣ,</t>
  </si>
  <si>
    <t>ΕΡΕΥΝΑΣ &amp; ΘΡΗΣΚΕΥΜΑΤΩΝ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</si>
  <si>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</si>
  <si>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</si>
  <si>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</si>
  <si>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</si>
  <si>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</si>
  <si>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</si>
  <si>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</si>
  <si>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</si>
  <si>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</si>
  <si>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</si>
  <si>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</si>
  <si>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ΚΑΤΟΧΟΣ ΔΙΔΑΚΤΟΡΙΚΟΥ ΣΤΟΝ ΚΛΑΔΟ ΑΠΑΣΧΟΛΗΣΗΣ Ή ΣΤΗΝ ΣΧ. ΨΥΧΟΛΟΓΙΑ ΓΙΑ ΤΟΥΣ ΠΕ23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</si>
  <si>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</si>
  <si>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ΗΜ/ΝΙΑ ΚΤΗΣΗΣ ΠΤΥΧΙΟΥ</t>
  </si>
  <si>
    <t>ΤΕΕ-ΤΕΛ-ΕΠΛ-ΕΠΑΛ</t>
  </si>
  <si>
    <t>ΥΠΟΛΟΓΙΖΟΜΕΝΑ ΜΟΡΙΑ ΑΝΑΠΗΡΙΑΣ ΥΠΟΨΗΦΙΟΥ</t>
  </si>
  <si>
    <t>ΥΠΟΛΟΓΙΖΟΜΕΝΑ ΜΟΡΙΑ ΑΝΑΠΗΡΙΑΣ ΤΕΚΝΟΥ Ή ΤΕΚΝΩΝ</t>
  </si>
  <si>
    <t>ΜΟΡΙΑ ΚΟΙΝΩΝΙΚΩΝ ΚΡΙΤΗΡΙΩΝ</t>
  </si>
  <si>
    <t>ΥΠΟΛΟΓΙΖΟΜΕΝΑ ΜΟΡΙΑ ΠΟΛΥΤΕΚΝΟΥ/ΤΡΙΤΕΚΝΟΥ</t>
  </si>
  <si>
    <t>ΙΕΚ-Τάξη μαθητείας ΕΠΑΛ</t>
  </si>
  <si>
    <t>ΜΟΡΙΑ ΑΚΑΔΗΜΑΪΚΩΝ ΚΡΙΤΗΡΙΩΝ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</si>
  <si>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</si>
  <si>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</si>
  <si>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</si>
  <si>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</si>
  <si>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</si>
  <si>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</si>
  <si>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 xml:space="preserve">ΤΥΠΙΚΑ ΠΡΟΣΟΝΤΑ ΔΙΟΡΙΣΜΟΥ (ΜΗ ΜΟΡΙΟΤΟΥΜΕΝΑ) </t>
  </si>
  <si>
    <t>ΑΚΑΔΗΜΑΪΚΑ</t>
  </si>
  <si>
    <t>ΠΙΝΑΚΑΣ ΚΑΤΑΤΑΞΗΣ ΑΝΑΠΛΗΡΩΤΩΝ ΕEΠ ΓΙΑ ΤΟ ΣΧΟΛΙΚΟ ΕΤΟΣ 2017-18</t>
  </si>
  <si>
    <t>ΠΙΝΑΚΑΣ ΚΑΤΑΤΑΞΗΣ ΑΝΑΠΛΗΡΩΤΩΝ ΕΒΠ ΓΙΑ ΤΟ ΣΧΟΛΙΚΟ ΕΤΟΣ 2017-18</t>
  </si>
  <si>
    <t>Α/Α</t>
  </si>
  <si>
    <t>ΑΕΙ - ΤΕΙ</t>
  </si>
  <si>
    <t>ΑΕΙ</t>
  </si>
  <si>
    <t>ΤΕΙ</t>
  </si>
  <si>
    <t>ΑΕΙ / ΤΕΙ</t>
  </si>
  <si>
    <t>ΑΡΙΘΜΟΣ ΤΕΚΝΩΝ ΜΕ ΑΝΑΠΗΡΙΑ &gt;=67%</t>
  </si>
  <si>
    <t>ΠΟΣΟΣΤΟ ΑΝΑΠΗΡΙΑΣ ΥΠΟΨΗΦΙΟΥ (ΜΟΡΙΟΔΟΤΕΙΤΑΙ Π.Α. &gt;=67%)</t>
  </si>
  <si>
    <t>ΠΟΣΟΣΤΟ ΑΝΑΠΗΡΙΑΣ ΥΠΟΨΗΦΙΟΥ
(ΜΟΡΙΟΔΟΤΕΙΤΑΙ Π.Α. &gt;=67%)</t>
  </si>
  <si>
    <t>ΛΑΣΗΘΙΩΤΑΚΗ</t>
  </si>
  <si>
    <t>ΣΤΥΛΙΑΝΗ</t>
  </si>
  <si>
    <t>ΚΩΝΣΤΑΝΤΙΝΟΣ</t>
  </si>
  <si>
    <t>ΣΠΥΡΙΔΑΚΗ</t>
  </si>
  <si>
    <t>ΜΑΡΙΑ</t>
  </si>
  <si>
    <t>ΜΥΡΩΝ</t>
  </si>
  <si>
    <t>ΣΤΑΜΑΤΑΚΙ</t>
  </si>
  <si>
    <t>ΔΙΑΜΑΝΤΑ</t>
  </si>
  <si>
    <t>ΑΝΑΣΤΑΣΙΟΣ-ΣΩΤΗΡΙΟΣ</t>
  </si>
  <si>
    <t>ΣΠΗΛΙΩΤΗ</t>
  </si>
  <si>
    <t>ΜΑΡΙΝΑ-ΕΙΡΗΝΗ</t>
  </si>
  <si>
    <t>ΚΑΛΥΒΙΑΝΑΚΗ</t>
  </si>
  <si>
    <t>ΑΡΓΥΡΩ</t>
  </si>
  <si>
    <t>ΓΕΩΡΓΙΟΣ</t>
  </si>
  <si>
    <t>ΑΓΙΟΡΓΙΩΤΑΚΗ</t>
  </si>
  <si>
    <t>ΑΙΚΑΤΕΡΙΝΗ</t>
  </si>
  <si>
    <t>ΦΡΑΝΤΖΕΣΚΟΥ</t>
  </si>
  <si>
    <t>ΚΡΥΣΤΑΛΛΩ</t>
  </si>
  <si>
    <t>ΙΩΑΝΝΗΣ</t>
  </si>
  <si>
    <t>ΜΙΧΕΛΑΚΗ</t>
  </si>
  <si>
    <t>ΠΑΝΑΓΙΩΤΑ</t>
  </si>
  <si>
    <t>ΤΡΕΥΛΑΚΗ</t>
  </si>
  <si>
    <t>ΕΙΡΗΝΗ</t>
  </si>
  <si>
    <t>ΣΤΕΦΑΝΑΚΗ</t>
  </si>
  <si>
    <t>ΕΥΓΕΝΙΑ</t>
  </si>
  <si>
    <t>ΣΑΡΙΔΑΚΗ</t>
  </si>
  <si>
    <t>ΣΟΦΙΑ</t>
  </si>
  <si>
    <t>ΚΥΡΙΑΚΑΚΗ</t>
  </si>
  <si>
    <t>ΚΥΡΙΑΚΟΣ</t>
  </si>
  <si>
    <t>ΚΟΥΡΑΚΗ</t>
  </si>
  <si>
    <t>ΧΑΡΙΚΛΕΙΑ</t>
  </si>
  <si>
    <t>ΚΑΛΗΩΡΑΚΗ</t>
  </si>
  <si>
    <t>ΕΛΠΙΔΑ</t>
  </si>
  <si>
    <t>ΑΝΤΩΝΙΟΣ</t>
  </si>
  <si>
    <t>ΔΑΣΚΑΛΑΚΗ</t>
  </si>
  <si>
    <t>ΔΕΣΠΟΙΝΑ</t>
  </si>
  <si>
    <t>ΜΙΧΑΗΛ</t>
  </si>
  <si>
    <t>ΜΙΧΕΛΙΟΥΔΑΚΗ</t>
  </si>
  <si>
    <t>ΑΝΝΑ</t>
  </si>
  <si>
    <t>ΒΑΜΒΟΥΚΑΚΗ</t>
  </si>
  <si>
    <t>ΕΥΑΓΓΕΛΙΑ</t>
  </si>
  <si>
    <t>ΚΑΠΕΤΑΝΑΚΗ</t>
  </si>
  <si>
    <t>ΚΑΛΛΙΟΠΗ</t>
  </si>
  <si>
    <t>ΡΕΒΕΛΟΥ</t>
  </si>
  <si>
    <t>ΔΗΜΗΤΡΑ</t>
  </si>
  <si>
    <t>ΚΑΚΑΡΑΝΤΖΟΥΛΑ</t>
  </si>
  <si>
    <t>ΘΑΛΕΙΑ</t>
  </si>
  <si>
    <t>ΠΕΤΡΟΣ</t>
  </si>
  <si>
    <t>ΑΝΑΓΝΩΣΤΟΠΟΥΛΟΥ</t>
  </si>
  <si>
    <t>ΒΙΚΤΩΡΙΑ</t>
  </si>
  <si>
    <t>ΔΗΜΗΤΡΙΟΣ</t>
  </si>
  <si>
    <t>ΚΑΦΑΝΤΑΡΗ</t>
  </si>
  <si>
    <t>ΑΛΕΞΑΝΔΡΑ</t>
  </si>
  <si>
    <t>ΒΑΣΙΛΕΙΟΣ</t>
  </si>
  <si>
    <t>ΚΟΥΛΙΕΡΗ</t>
  </si>
  <si>
    <t>ΕΥΤΥΧΙΑ</t>
  </si>
  <si>
    <t>ΛΙΟΝΑΚΗ</t>
  </si>
  <si>
    <t>ΕΛΕΝΗ</t>
  </si>
  <si>
    <t>ΣΠΥΡΙΔΩΝ</t>
  </si>
  <si>
    <t>ΚΩΤΣΟΥ</t>
  </si>
  <si>
    <t>ΙΩΑΝΝΑ</t>
  </si>
  <si>
    <t>ΧΑΡΑΛΑΜΠΟΣ</t>
  </si>
  <si>
    <t>ΝΙΚΟΛΑΚΑΚΗ</t>
  </si>
  <si>
    <t>ΜΑΣΤΟΡΑΚΗ</t>
  </si>
  <si>
    <t>ΓΕΩΡΓΙΑ</t>
  </si>
  <si>
    <t>ΧΑΡΙΔΗΜΟΣ</t>
  </si>
  <si>
    <t>ΠΑΠΑΦΙΛΙΠΠΑΚΗ</t>
  </si>
  <si>
    <t>ΟΛΓΑ</t>
  </si>
  <si>
    <t>ΠΑΝΑΓΟΥ</t>
  </si>
  <si>
    <t>ΜΠΑΝΙΑ</t>
  </si>
  <si>
    <t>ΕΛΕΥΘΕΡΙΑ</t>
  </si>
  <si>
    <t>ΓΙΑΛΕΣΑΚΗ</t>
  </si>
  <si>
    <t>ΕΥΣΕΒΙΑ</t>
  </si>
  <si>
    <t>ΕΜΜΑΝΟΥΗΛ</t>
  </si>
  <si>
    <t>ΓΙΑΝΝΑΚΑΚΗ</t>
  </si>
  <si>
    <t>ΧΑΡΑΛΑΜΠΙΑ</t>
  </si>
  <si>
    <t>ΠΟΛΥΧΡΟΝΑΚΗ</t>
  </si>
  <si>
    <t>ΠΑΥΛΟΣ</t>
  </si>
  <si>
    <t>ΙΟΡΔΑΝΙΔΟΥ</t>
  </si>
  <si>
    <t>ΕΥΔΟΞΙΑ</t>
  </si>
  <si>
    <t>ΝΙΚΟΛΟΥΔΑΚΗ</t>
  </si>
  <si>
    <t>ΑΝΑΣΤΑΣΙΑ</t>
  </si>
  <si>
    <t>ΠΑΛΕΓΚΑ</t>
  </si>
  <si>
    <t>ΑΝΑΣΤΑΣΙΟΣ</t>
  </si>
  <si>
    <t>ΒΑΛΜΑ</t>
  </si>
  <si>
    <t>ΔΙΑΛΕΚΤΑΚΗ</t>
  </si>
  <si>
    <t>ΠΑΝΤΕΛΗΣ</t>
  </si>
  <si>
    <t>ΚΟΥΤΑΛΙΔΟΥ</t>
  </si>
  <si>
    <t>ΑΡΧΟΝΤΙΑ</t>
  </si>
  <si>
    <t>ΑΛΒΑΝΟΥ</t>
  </si>
  <si>
    <t>ΝΙΚΟΛΑΟΣ</t>
  </si>
  <si>
    <t>ΝΟΥΚΟΥ</t>
  </si>
  <si>
    <t>ΗΛΙΑΝΑ</t>
  </si>
  <si>
    <t>ΤΖΙΑΤΖΙΟΥ</t>
  </si>
  <si>
    <t>ΑΝΔΡΟΜΑΧΗ-ΗΛΙΑΝΑ</t>
  </si>
  <si>
    <t>ΠΑΠΑΔΟΠΟΥΛΟΥ</t>
  </si>
  <si>
    <t>ΒΑΛΕΝΤΙΝΑ</t>
  </si>
  <si>
    <t>ΕΥΣΤΡΑΤΙΟΣ</t>
  </si>
  <si>
    <t>ΡΙΓΚΑ</t>
  </si>
  <si>
    <t>ΣΤΑΜΑΤΙΑ</t>
  </si>
  <si>
    <t>ΠΟΛΙΤΟΥ</t>
  </si>
  <si>
    <t>ΒΑΣΙΛΙΚΗ</t>
  </si>
  <si>
    <t>ΧΡΗΣΤΟΣ</t>
  </si>
  <si>
    <t>ΛΙΑΣΟΥ</t>
  </si>
  <si>
    <t>ΛΙΑΣΚΟΥ</t>
  </si>
  <si>
    <t>ΓΙΑΚΟΥΜΑΚΗ</t>
  </si>
  <si>
    <t>ΚΑΡΑΣΑΝΗΣ</t>
  </si>
  <si>
    <t>ΑΘΑΝΑΣΙΟΣ</t>
  </si>
  <si>
    <t>ΤΖΑΝΑΚΑΚΗ</t>
  </si>
  <si>
    <t>ΚΑΛΛΙΟΠΗ - ΒΑΡΒΑΡΑ</t>
  </si>
  <si>
    <t>ΓΙΑΝΝΑΔΑΚΗ</t>
  </si>
  <si>
    <t>ΚΟΚΑΡΑΚΗ</t>
  </si>
  <si>
    <t>ΖΑΧΑΡΙΟΥΔΑΚΗ</t>
  </si>
  <si>
    <t>ΑΝΝΑ-ΜΑΡΙΑ</t>
  </si>
  <si>
    <t>ΛΟΥΛΑΚΑΚΗ</t>
  </si>
  <si>
    <t>ΒΑΣΙΛΑΚΗ</t>
  </si>
  <si>
    <t>ΜΑΛΒΙΝΑ</t>
  </si>
  <si>
    <t>ΕΥΑΓΓΕΛΟΣ</t>
  </si>
  <si>
    <t>ΣΦΑΚΙΑΝΑΚΗ</t>
  </si>
  <si>
    <t>ΠΑΠΑΔΑΚΗ</t>
  </si>
  <si>
    <t>ΤΣΕΡΟΥ</t>
  </si>
  <si>
    <t>ΓΑΡΥΦΑΛΙΑ</t>
  </si>
  <si>
    <t>ΜΠΑΡΙΤΑΚΗ</t>
  </si>
  <si>
    <t>ΜΑΡΚΑΚΗ</t>
  </si>
  <si>
    <t>ΜΑΛΑΜΑΤΕΝΙΑ</t>
  </si>
  <si>
    <t>ΟΙΚΟΝΟΜΑΚΗ</t>
  </si>
  <si>
    <t>ΜΑΡΙΝΑ</t>
  </si>
  <si>
    <t>ΛΥΤΙΝΑ ΠΟΛΥΧΡΟΝΑΚΗ</t>
  </si>
  <si>
    <t>ΕΥΑΝΘΙΑ</t>
  </si>
  <si>
    <t>ΜΗΤΩΝΑ</t>
  </si>
  <si>
    <t>ΧΡΥΣΟΥΛΑ</t>
  </si>
  <si>
    <t>ΤΣΙΚΝΑΚΗ</t>
  </si>
  <si>
    <t>ΜΠΑΚΑΝΤΑΚΗ</t>
  </si>
  <si>
    <t>ΖΩΗ</t>
  </si>
  <si>
    <t>ΤΣΑΓΚΑΡΑΝΤΩΝΑΚΗ</t>
  </si>
  <si>
    <t>ΜΑΡΙΛΕΝΑ</t>
  </si>
  <si>
    <t>ΚΟΚΚΙΝΟΥ</t>
  </si>
  <si>
    <t>ΕΜΜΑΝΟΥΕΛΑ</t>
  </si>
  <si>
    <t>ΦΑΣΟΥΛΑ</t>
  </si>
  <si>
    <t>ΑΝΔΡΕΑΣ</t>
  </si>
  <si>
    <t>ΒΟΡΝΙΩΤΑΚΗ</t>
  </si>
  <si>
    <t>ΦΩΤΕΙΝΗ</t>
  </si>
  <si>
    <t>ΖΑΝΔΕ</t>
  </si>
  <si>
    <t>ΑΝΝΑ-ΦΡΑΤΖΕΣΚΑ</t>
  </si>
  <si>
    <t>ΤΖΑΝΕΤΟΥ</t>
  </si>
  <si>
    <t>ΠΑΠΑΝΤΩΝΑΚΗ</t>
  </si>
  <si>
    <t>ΧΑΤΟΥΠΗ</t>
  </si>
  <si>
    <t>ΤΩΜΑΔΑΚΗ</t>
  </si>
  <si>
    <t>ΚΟΥΚΟΥΤΣΑΚΗ</t>
  </si>
  <si>
    <t>ΝΤΩΝΑ</t>
  </si>
  <si>
    <t>ΑΓΓΕΛΙΚΗ</t>
  </si>
  <si>
    <t>ΕΛΕΥΘΕΡΙΟΣ</t>
  </si>
  <si>
    <t>ΚΟΥΤΑΛΩΝΗ</t>
  </si>
  <si>
    <t>ΠΑΧΑΤΟΥΡΙΔΟΥ</t>
  </si>
  <si>
    <t>ΣΚΑΝΔΑΛΟΥ</t>
  </si>
  <si>
    <t>ΠΗΝΕΛΟΠΗ</t>
  </si>
  <si>
    <t>ΑΝΔΡΕΔΑΚΗ</t>
  </si>
  <si>
    <t>ΚΩΝΣΤΑΝΤΙΝΑ</t>
  </si>
  <si>
    <t>ΔΗΜΟΣΘΕΝΗΣ</t>
  </si>
  <si>
    <t>ΖΩΙΔΑΚΗ</t>
  </si>
  <si>
    <t>ΧΡΥΣΗ</t>
  </si>
  <si>
    <t>ΝΕΟΦΥΤΙΔΟΥ</t>
  </si>
  <si>
    <t>ΡΟΔΑΜΑ</t>
  </si>
  <si>
    <t>ΚΙΟΥΡΚΤΣΗ</t>
  </si>
  <si>
    <t>ΞΑΝΘΟΥΛΑ</t>
  </si>
  <si>
    <t>ΣΕΓΓΟΥΝΗ</t>
  </si>
  <si>
    <t>ΕΛΕΥΘΕΡΙΑ-ΣΤΥΛΙΑΝΗ</t>
  </si>
  <si>
    <t>ΓΡΗΓΟΡΙΟΣ</t>
  </si>
  <si>
    <t>ΠΑΠΑΓΕΡΙΔΟΥ</t>
  </si>
  <si>
    <t>ΚΥΡΙΑΚΗ</t>
  </si>
  <si>
    <t>ΜΠΑΜΠΑΡΑΤΣΑ</t>
  </si>
  <si>
    <t>ΧΡΙΣΤΙΝΑ</t>
  </si>
  <si>
    <t>ΜΠΑΡΜΠΑΓΙΑΝΝΗ</t>
  </si>
  <si>
    <t>ΜΕΤΑΞΑ</t>
  </si>
  <si>
    <t>ΠΑΝΤΕΛΕΗΜΩΝ</t>
  </si>
  <si>
    <t>ΜΑΖΩΝΑΚΗ</t>
  </si>
  <si>
    <t>ΣΤΑΥΡΟΥΛΑΚΗ</t>
  </si>
  <si>
    <t>ΣΤΕΦΑΝΟΣ</t>
  </si>
  <si>
    <t>ΣΑΒΒΙΔΟΥ</t>
  </si>
  <si>
    <t>ΕΥΣΤΑΘΙΟΣ</t>
  </si>
  <si>
    <t>ΜΠΑΚΑΤΣΑΚΗ</t>
  </si>
  <si>
    <t>ΜΑΤΣΙΚΑ</t>
  </si>
  <si>
    <t>ΣΤΑΥΛΑ</t>
  </si>
  <si>
    <t>ΚΟΚΟΛΑΚΗ</t>
  </si>
  <si>
    <t>ΦΡΑΝΤΖΕΣΚΑ</t>
  </si>
  <si>
    <t>ΚΑΡΑΝΙΚΟΛΑΟΥ</t>
  </si>
  <si>
    <t>ΑΠΟΣΤΟΛΟΣ</t>
  </si>
  <si>
    <t>ΛΙΟΥΔΑΚΗΣ</t>
  </si>
  <si>
    <t>ΗΡΑΚΛΗΣ</t>
  </si>
  <si>
    <t>ΚΛΑΟΥΡΑΚΗ</t>
  </si>
  <si>
    <t>ΔΙΑΛΥΝΑ</t>
  </si>
  <si>
    <t>ΚΑΡΤΑΛΗ</t>
  </si>
  <si>
    <t>ΚΟΝΤΕ</t>
  </si>
  <si>
    <t>ΜΑΡΤΙΝΗ</t>
  </si>
  <si>
    <t>ΑΝΤΙΓΟΝΗ</t>
  </si>
  <si>
    <t>ΞΕΝΟΓΙΑΝΝΑΚΗ</t>
  </si>
  <si>
    <t>ΣΤΑΥΡΟΥΛΑ</t>
  </si>
  <si>
    <t>ΙΑΚΩΒΟΣ</t>
  </si>
  <si>
    <t>ΚΡΕΟΥΖΗ</t>
  </si>
  <si>
    <t>ΤΡΙΑΝΤΑΦΥΛΛΑΚΗ</t>
  </si>
  <si>
    <t>ΕΥΦΡΟΣΥΝΗ</t>
  </si>
  <si>
    <t>ΑΝΔΡΕΑΔΑΚΗ</t>
  </si>
  <si>
    <t>ΕΛΛΗ</t>
  </si>
  <si>
    <t>ΡΟΒΙΘΑΚΗ</t>
  </si>
  <si>
    <t>ΧΑΤΖΑΚΗ</t>
  </si>
  <si>
    <t>ΑΡΙΣΤΕΑ</t>
  </si>
  <si>
    <t>ΠΑΠΑΔΟΓΙΩΡΓΑΚΗ</t>
  </si>
  <si>
    <t>ΣΤΑΥΡΟΣ</t>
  </si>
  <si>
    <t>ΑΥΛΩΝΙΤΗ</t>
  </si>
  <si>
    <t>ΚΟΥΤΣΑΚΗ</t>
  </si>
  <si>
    <t>ΡΙΒΑ</t>
  </si>
  <si>
    <t>ΑΘΑΝΑΣΙΑ</t>
  </si>
  <si>
    <t>ΚΑΡΑΣΟΥΛΗ</t>
  </si>
  <si>
    <t>ΣΤΟΥΡΑΪΤΗ</t>
  </si>
  <si>
    <t>ΧΡΥΣΑΝΘΗ</t>
  </si>
  <si>
    <t>ΚΟΖΥΡΑΚΗ</t>
  </si>
  <si>
    <t>ΟΥΡΑΝΙΑ</t>
  </si>
  <si>
    <t>ΚΑΝΑΚΗ</t>
  </si>
  <si>
    <t>ΣΗΦΑΚΗ</t>
  </si>
  <si>
    <t>ΑΛΕΞΑΝΔΡΟΣ</t>
  </si>
  <si>
    <t>ΚΑΜΠΙΤΑΚΗ</t>
  </si>
  <si>
    <t>ΚΑΡΠΟΥΖΑΚΗ</t>
  </si>
  <si>
    <t>ΠΕΡΑΚΗ</t>
  </si>
  <si>
    <t>ΣΤΑΥΡΩΤΗ</t>
  </si>
  <si>
    <t>ΣΤΕΙΑΚΑΚΗ</t>
  </si>
  <si>
    <t>ΕΛΙΣΑΒΕΤ</t>
  </si>
  <si>
    <t>ΠΑΠΟΥΤΣΑΚΗ</t>
  </si>
  <si>
    <t>ΓΑΡΕΦΑΛΑΚΗ</t>
  </si>
  <si>
    <t>ΔΑΓΑΛΑΚΗ</t>
  </si>
  <si>
    <t>ΜΠΡΙΤΖΟΛΑΚΗ</t>
  </si>
  <si>
    <t>ΘΕΑΝΩ</t>
  </si>
  <si>
    <t>ΜΑΤΘΑΙΑΚΗ</t>
  </si>
  <si>
    <t>ΦΡΑΓΚΙΣΚΟΣ</t>
  </si>
  <si>
    <t>ΒΑΡΔΑΒΑ</t>
  </si>
  <si>
    <t>ΠΑΝΑΓΙΩΤΗΣ</t>
  </si>
  <si>
    <t>ΣΦΑΚΙΩΤΑΚΗ</t>
  </si>
  <si>
    <t>ΦΙΛΙΑ</t>
  </si>
  <si>
    <t>ΛΟΥΚΑΔΑΚΗ</t>
  </si>
  <si>
    <t>ΜΑΡΙΑΝΝΑ</t>
  </si>
  <si>
    <t>ΤΕΛΑΚΗ</t>
  </si>
  <si>
    <t>ΜΩΡΑΪΤΗ</t>
  </si>
  <si>
    <t>ΛΑΜΠΑΚΗ</t>
  </si>
  <si>
    <t>ΦΡΑΓΚΙΑΔΑΚΗ</t>
  </si>
  <si>
    <t>ΡΙΖΑΚΗ</t>
  </si>
  <si>
    <t>ΜΑΡΟΥΛΑΚΗ</t>
  </si>
  <si>
    <t>ΕΥΑΓΓΕΛΙΝΑΚΗ</t>
  </si>
  <si>
    <t>ΑΓΓΕΛΙΔΑΚΗ</t>
  </si>
  <si>
    <t>ΟΥΡΑΝΟΥ</t>
  </si>
  <si>
    <t>ΤΖΙΡΑΚΗ</t>
  </si>
  <si>
    <t>ΤΣΑΜΗ</t>
  </si>
  <si>
    <t>ΕΛΗΑ</t>
  </si>
  <si>
    <t>ΜΑΡΓΙΟΛΑΚΗ</t>
  </si>
  <si>
    <t>ΔΑΒΡΑΔΟΥ</t>
  </si>
  <si>
    <t>ΖΟΥΔΙΑΝΟΥ</t>
  </si>
  <si>
    <t>ΘΕΟΔΟΥΛΟΣ</t>
  </si>
  <si>
    <t>ΣΤΡΑΤΑΚΗΣ</t>
  </si>
  <si>
    <t>ΚΑΣΑΠΑΚΗ</t>
  </si>
  <si>
    <t>ΣΕΓΚΟΥ</t>
  </si>
  <si>
    <t>ΛΙΟΔΑΚΗ</t>
  </si>
  <si>
    <t>ΦΑΝΤΑΟΥΤΣΑΚΗ</t>
  </si>
  <si>
    <t>ΠΕΤΡΑΚΗ</t>
  </si>
  <si>
    <t>ΓΟΥΛΑ</t>
  </si>
  <si>
    <t>ΙΟΡΔΑΝΗΣ</t>
  </si>
  <si>
    <t>ΧΑΤΖΗΔΑΚΗ</t>
  </si>
  <si>
    <t>ΑΝΤΩΝΙΑ</t>
  </si>
  <si>
    <t>ΜΑΚΡΟΓΙΑΝΝΑΚΗ</t>
  </si>
  <si>
    <t>ΜΙΧΑΛΙΤΣΑ</t>
  </si>
  <si>
    <t>ΑΡΙΣΤΟΤΕΛΗΣ</t>
  </si>
  <si>
    <t>ΑΝΩΓΕΙΑΝΑΚΗ</t>
  </si>
  <si>
    <t>ΖΩΓΡΑΦΑΚΗΣ</t>
  </si>
  <si>
    <t>ΜΑΡΓΕΤΟΥΣΑΚΗ</t>
  </si>
  <si>
    <t>ΖΑΧΑΡΟΥΛΑ</t>
  </si>
  <si>
    <t>ΠΑΠΑΔΟΓΙΑΝΝΑΚΗΣ</t>
  </si>
  <si>
    <t>ΣΤΥΛΙΑΝΟΣ</t>
  </si>
  <si>
    <t>ΣΤΑΥΡΙΑΝΟΥΔΗ</t>
  </si>
  <si>
    <t>ΣΤΑΥΡΑΚΑΚΗ</t>
  </si>
  <si>
    <t>ΑΡΙΔΑ</t>
  </si>
  <si>
    <t>ΘΕΟΔΩΡΑ</t>
  </si>
  <si>
    <t>ΛΟΥΚΑΚΗ</t>
  </si>
  <si>
    <t>ΧΑΝΤΖΑΡΑ</t>
  </si>
  <si>
    <t>ΟΙΚΟΝΟΜΑΚΗΣ</t>
  </si>
  <si>
    <t>ΕΥΘΥΜΙΟΥ</t>
  </si>
  <si>
    <t>ΝΤΕΒΕΡΙΚΟΥ</t>
  </si>
  <si>
    <t>ΜΕΛΠΟΜΕΝΗ</t>
  </si>
  <si>
    <t>ΘΕΟΦΑΝΗΣ</t>
  </si>
  <si>
    <t>ΨΩΜΑ</t>
  </si>
  <si>
    <t>ΓΑΡΥΦΑΛΛΙΑ</t>
  </si>
  <si>
    <t>ΓΡΗΓΟΡΑΚΗ</t>
  </si>
  <si>
    <t>ΒΑΡΒΑΡΑ</t>
  </si>
  <si>
    <t>ΧΑΡΑ</t>
  </si>
  <si>
    <t>ΧΑΤΖΗΜΗΝΑ</t>
  </si>
  <si>
    <t>ΣΟΦΙΟΥ</t>
  </si>
  <si>
    <t>ΓΑΛΗ</t>
  </si>
  <si>
    <t>ΓΑΛΛΟΥ</t>
  </si>
  <si>
    <t>ΖΩΗ-ΑΙΚΑΤΕΡΙΝΗ</t>
  </si>
  <si>
    <t>ΚΕΛΑΡΑΚΗ</t>
  </si>
  <si>
    <t>ΠΑΓΩΝΗΣ</t>
  </si>
  <si>
    <t>ΛΑΖΑΡΟΥ</t>
  </si>
  <si>
    <t>ΝΕΚΤΑΡΙΟΣ</t>
  </si>
  <si>
    <t>ΤΗΛΙΟΥ</t>
  </si>
  <si>
    <t>ΒΛΑΧΟΥ</t>
  </si>
  <si>
    <t>ΚΑΣΤΡΙΝΑΚΗ</t>
  </si>
  <si>
    <t>ΣΤΑΦΥΛΑΡΑΚΗ</t>
  </si>
  <si>
    <t>ΧΡΙΣΤΟΦΟΡΟΣ</t>
  </si>
  <si>
    <t>ΠΑΠΑΔΟΚΩΣΤΑΚΗ</t>
  </si>
  <si>
    <t>ΖΑΦΕΙΡΕΝΙΑ</t>
  </si>
  <si>
    <t>ΨΑΡΟΠΟΥΛΟΥ</t>
  </si>
  <si>
    <t>ΜΑΡΙΑΛΕΝΑ</t>
  </si>
  <si>
    <t>ΤΡΙΑΝΤΑΦΥΛΛΟΣ</t>
  </si>
  <si>
    <t>ΣΩΤΗΡΟΠΟΥΛΟΥ</t>
  </si>
  <si>
    <t>ΜΕΝΕΓΑΚΗΣ</t>
  </si>
  <si>
    <t>ΚΑΤΑΦΥΓΙΩΤΗ</t>
  </si>
  <si>
    <t>ΠΑΓΚΑΛΟΥ</t>
  </si>
  <si>
    <t>ΛΙΑΝΑ</t>
  </si>
  <si>
    <t>ΔΕΛΗΜΠΑΣΗ</t>
  </si>
  <si>
    <t>ΝΙΚΟΛΕΤΑ</t>
  </si>
  <si>
    <t>ΜΗΛΙΑΡΑ</t>
  </si>
  <si>
    <t>ΠΟΛΥΧΡΟΝΗΣ</t>
  </si>
  <si>
    <t>ΜΠΟΥΣΔΟΓΛΟΥ</t>
  </si>
  <si>
    <t>ΡΑΦΑΗΛΙΑ</t>
  </si>
  <si>
    <t>ΑΝΔΡΟΝΙΚΗ</t>
  </si>
  <si>
    <t>ΤΣΑΦΑΡΑΚΗ</t>
  </si>
  <si>
    <t>ΜΑΡΓΑΡΙΤΗ</t>
  </si>
  <si>
    <t>ΓΙΑΝΝΑΚΟΥΔΑΚΗ</t>
  </si>
  <si>
    <t>ΑΙΚΑΤΕΡΙΝΗ-ΚΥΡΙΑΚΗ</t>
  </si>
  <si>
    <t>ΜΑΝΟΥΣΑΚΑ</t>
  </si>
  <si>
    <t>ΙΩΑΚΕΙΜ</t>
  </si>
  <si>
    <t>ΚΛΑΔΑ</t>
  </si>
  <si>
    <t>ΖΑΧΑΡΙΑΣ</t>
  </si>
  <si>
    <t>ΤΟΥΛΟΥΜΤΖΟΓΛΟΥ</t>
  </si>
  <si>
    <t>ΣΑΒΒΑΤΩ</t>
  </si>
  <si>
    <t>ΛΥΡΑΡΑΚΗ</t>
  </si>
  <si>
    <t>ΝΤΑΟΥΤΗ</t>
  </si>
  <si>
    <t>ΔΙΑΜΑΝΤΩ</t>
  </si>
  <si>
    <t>ΜΠΟΡΜΠΟΥΔΑΚΗ</t>
  </si>
  <si>
    <t>ΧΑΜΑΛΑΚΗ</t>
  </si>
  <si>
    <t>ΜΗΝΑΣ</t>
  </si>
  <si>
    <t>ΑΡΤΕΜΙΣ</t>
  </si>
  <si>
    <t>ΜΠΟΖΑΤΖΙΔΗ</t>
  </si>
  <si>
    <t>ΣΑΒΒΑΣ</t>
  </si>
  <si>
    <t>ΠΕΔΟΥ</t>
  </si>
  <si>
    <t>ΧΡΙΣΤΟΔΟΥΛΟΣ</t>
  </si>
  <si>
    <t>ΚΡΙΤΣΩΤΑΚΗΣ</t>
  </si>
  <si>
    <t>ΜΥΛΩΝΑΚΗ</t>
  </si>
  <si>
    <t>ΝΕΡΑΝΤΖΟΥΛΑΚΗ</t>
  </si>
  <si>
    <t>ΑΠΟΣΤΟΛΑΚΗ</t>
  </si>
  <si>
    <t>ΜΟΥΖΑΚΙΤΗ</t>
  </si>
  <si>
    <t>ΔΟΥΚΙΑΝΤΖΑΚΗ</t>
  </si>
  <si>
    <t>ΝΙΚΗ</t>
  </si>
  <si>
    <t>ΓΑΛΑΝΑΚΗ</t>
  </si>
  <si>
    <t>ΚΟΠΙΔΑΚΗ</t>
  </si>
  <si>
    <t>ΑΝΑΣΤΑΣΙΑΔΗ</t>
  </si>
  <si>
    <t>ΣΑΒΒΑΚΗΣ</t>
  </si>
  <si>
    <t>ΡΟΔΙΤΑΚΗ</t>
  </si>
  <si>
    <t>ΤΣΑΟΥΣΙΔΗΣ</t>
  </si>
  <si>
    <t>ΣΤΡΙΚΟΥ</t>
  </si>
  <si>
    <t>ΠΑΠΑΔΑΝΤΩΝΑΚΗΣ</t>
  </si>
  <si>
    <t>ΠΥΡΓΙΑΝΑΚΗ</t>
  </si>
  <si>
    <t>ΧΡΙΣΤΙΝΑ-ΙΩΑΝΝΑ</t>
  </si>
  <si>
    <t>ΦΑΡΣΑΡΗ</t>
  </si>
  <si>
    <t>ΣΤΕΦΑΝΙΑ</t>
  </si>
  <si>
    <t>ΚΕΛΑΪΔΩΝΗ</t>
  </si>
  <si>
    <t>ΗΛΙΑΣ</t>
  </si>
  <si>
    <t>ΣΤΑΜΟΥ</t>
  </si>
  <si>
    <t>ΠΑΝΤΟΥΒΑΚΗΣ</t>
  </si>
  <si>
    <t>ΣΜΥΡΝΑΚΗ</t>
  </si>
  <si>
    <t>ΣΑΡΡΗ</t>
  </si>
  <si>
    <t>ΠΑΡΑΣΚΕΥΗ</t>
  </si>
  <si>
    <t>ΚΟΥΡΙΔΑΚΗ</t>
  </si>
  <si>
    <t>ΛΙΛΙΟΣ</t>
  </si>
  <si>
    <t>ΚΛΑΡΝΕΤΑ</t>
  </si>
  <si>
    <t>ΣΚΑΡΛΑΤΟΣ</t>
  </si>
  <si>
    <t>ΦΕΡΡΙΣΕ-ΠΑΡΑΣΚΕΥΑΚΗ</t>
  </si>
  <si>
    <t>ΤΖΙΑΤΣΙΝΤΟ</t>
  </si>
  <si>
    <t>ΜΑΣΤΡΑΝΤΩΝΑΚΗ</t>
  </si>
  <si>
    <t>ΜΑΝΙΑΔΑΚΗ</t>
  </si>
  <si>
    <t>ΤΣΟΥΝΙΑ</t>
  </si>
  <si>
    <t>ΖΩΓΡΑΦΙΑ</t>
  </si>
  <si>
    <t>ΜΑΡΓΑΡΙΤΑΚΗ</t>
  </si>
  <si>
    <t>ΒΑΪΡΑΜΑΚΗ</t>
  </si>
  <si>
    <t>ΛΙΟΛΙΟΥ</t>
  </si>
  <si>
    <t>ΠΑΣΧΑΛΗΣ</t>
  </si>
  <si>
    <t>ΑΝΤΩΝΟΓΙΑΝΝΑΚΗ</t>
  </si>
  <si>
    <t>ΜΙΡΑΝΤΑ-ΑΘΗΝΑ</t>
  </si>
  <si>
    <t>ΝΙΚΗΦΟΡΟΥ</t>
  </si>
  <si>
    <t>ΑΠΟΣΤΟΛΙΔΗ</t>
  </si>
  <si>
    <t>ΚΟΣΜΑΣ</t>
  </si>
  <si>
    <t>ΣΦΥΡΑΚΗΣ</t>
  </si>
  <si>
    <t>ΣΙΑΝΟΥ</t>
  </si>
  <si>
    <t>ΕΥΘΑΛΙΑ</t>
  </si>
  <si>
    <t>ΜΟΝΑΣΤΗΡΙΩΤΗ</t>
  </si>
  <si>
    <t>ΔΑΝΔΟΥΛΑΚΗ</t>
  </si>
  <si>
    <t>ΧΑΡΟΥΛΑ</t>
  </si>
  <si>
    <t>ΠΑΝΤΑΛΟΥ</t>
  </si>
  <si>
    <t>ΜΑΡΚΟΣ</t>
  </si>
  <si>
    <t>ΤΣΟΥΚΑΡΕΛΗ</t>
  </si>
  <si>
    <t>ΧΑΡΤΑΛΟΥ</t>
  </si>
  <si>
    <t>ΚΑΛΛΕΡΓΗ</t>
  </si>
  <si>
    <t>ΦΑΝΟΥΡΙΑ</t>
  </si>
  <si>
    <t>ΜΑΡΚΟΥΛΑΚΗ</t>
  </si>
  <si>
    <t>ΚΑΡΑΠΑ</t>
  </si>
  <si>
    <t>ΤΖΩΡΤΖΗ</t>
  </si>
  <si>
    <t>ΑΛΙΚΗ</t>
  </si>
  <si>
    <t>ΑΔΑΜ</t>
  </si>
  <si>
    <t>ΓΙΑΝΝΟΥΛΑ</t>
  </si>
  <si>
    <t>ΣΚΟΥΛΑ</t>
  </si>
  <si>
    <t>ΤΥΡΑΪΔΗΣ</t>
  </si>
  <si>
    <t>ΧΑΪΔΕΜΕΝΑΚΗ</t>
  </si>
  <si>
    <t>ΓΕΡΑΣΙΜΟΣ</t>
  </si>
  <si>
    <t>ΚΑΤΣΑΜΑΚΗ</t>
  </si>
  <si>
    <t>ΤΖΟΡΜΠΑΤΖΑΚΗ</t>
  </si>
  <si>
    <t>ΚΑΡΑΓΙΑΝΝΑΚΗ</t>
  </si>
  <si>
    <t>ΛΕΒΑΝΤΑΚΗ</t>
  </si>
  <si>
    <t>ΜΑΝΤΑΤΗ</t>
  </si>
  <si>
    <t>ΜΑΡΤΣΑΚΗ</t>
  </si>
  <si>
    <t>ΚΑΤΑΚΗ</t>
  </si>
  <si>
    <t>ΑΣΠΑΣΙΑ</t>
  </si>
  <si>
    <t>ΣΤΟΛΙΔΗ</t>
  </si>
  <si>
    <t>ΝΙΚΗΤΑΣ</t>
  </si>
  <si>
    <t>ΛΙΤΙΝΑ</t>
  </si>
  <si>
    <t>ΚΑΖΑΚΟΥ</t>
  </si>
  <si>
    <t>ΙΑΚΩΒ</t>
  </si>
  <si>
    <t>ΘΕΟΔΩΡΟΣ</t>
  </si>
  <si>
    <t>ΤΡΟΥΛΛΑΚΗ</t>
  </si>
  <si>
    <t>ΕΥΣΤΑΘΙΑ</t>
  </si>
  <si>
    <t>ΦΡΑΝΤΖΗΣ</t>
  </si>
  <si>
    <t>ΤΣΟΥΡΜΑ</t>
  </si>
  <si>
    <t>ΝΙΚΟΛΕΤΑ-ΑΘΑΝΑΣΙΑ</t>
  </si>
  <si>
    <t>ΚΟΝΤΑΡΑΤΟΥ</t>
  </si>
  <si>
    <t>ΝΕΚΤΑΡΙΑ</t>
  </si>
  <si>
    <t>ΑΡΧΟΝΤΑΚΗ</t>
  </si>
  <si>
    <t>ΣΤΥΛΙΑΝΟΣ-ΑΝΤΩΝΙΟΣ</t>
  </si>
  <si>
    <t>ΤΖΩΡΤΖΑΚΗΣ</t>
  </si>
  <si>
    <t>ΦΡΟΓΑΚΗ</t>
  </si>
  <si>
    <t>ΗΡΑ-ΑΦΡΟΔΙΤΗ</t>
  </si>
  <si>
    <t>ΛΕΚΚΑ</t>
  </si>
  <si>
    <t>ΜΑΡΙΑ-ΜΑΝΤΑΛΕΝΑ</t>
  </si>
  <si>
    <t>ΘΕΟΦΙΛΟΣ</t>
  </si>
  <si>
    <t>ΝΤΙΓΚΑΚΗ</t>
  </si>
  <si>
    <t>ΠΑΠΑΧΡΗΣΤΟΥ</t>
  </si>
  <si>
    <t>ΠΑΠΑΔΑΚΗΣ</t>
  </si>
  <si>
    <t>ΧΟΥΜΑ</t>
  </si>
  <si>
    <t>ΜΠΟΥΚΗ</t>
  </si>
  <si>
    <t>ΛΑΣΚΑΡΗΣ</t>
  </si>
  <si>
    <t>ΜΗΝΑΔΑΚΗ</t>
  </si>
  <si>
    <t>ΓΚΟΥΓΚΟΥΣΟΥΔΗΣ</t>
  </si>
  <si>
    <t>ΣΚΟΥΛΟΥΔΑΚΗ</t>
  </si>
  <si>
    <t>ΤΟΚΜΑΚΗ</t>
  </si>
  <si>
    <t>ΒΙΤΣΑΞΑΚΗΣ</t>
  </si>
  <si>
    <t>ΜΑΡΙΝΟΣ</t>
  </si>
  <si>
    <t>ΜΕΤΑΞΑΚΗ</t>
  </si>
  <si>
    <t>ΝΙΚΗΤΟΥΛΑ</t>
  </si>
  <si>
    <t>ΒΑΚΩΝΑΚΗΣ</t>
  </si>
  <si>
    <t>ΜΠΟΥΡΜΠΟΥΔΑΚΗΣ</t>
  </si>
  <si>
    <t>ΜΠΑΦΑΛΟΥΚΑ</t>
  </si>
  <si>
    <t>ΖΕΡΒΟΥ</t>
  </si>
  <si>
    <t>ΧΕΛΙΔΟΝΗ</t>
  </si>
  <si>
    <t>ΜΕΡΟΠΗ</t>
  </si>
  <si>
    <t>ΣΑΒΟΪΔΑΚΗ</t>
  </si>
  <si>
    <t>ΑΦΡΟΔΙΤΗ</t>
  </si>
  <si>
    <t>ΚΑΡΑΓΚΙΟΖΑΚΗ</t>
  </si>
  <si>
    <t>ΣΤΑΥΡΙΔΟΥ</t>
  </si>
  <si>
    <t>ΒΑΣΙΛΕΙΑΔΟΥ</t>
  </si>
  <si>
    <t>ΒΡΑΝΑ</t>
  </si>
  <si>
    <t>ΛΙΟΥΓΚΑ</t>
  </si>
  <si>
    <t>ΣΚΟΥΛΙΚΑΡΗ</t>
  </si>
  <si>
    <t>ΛΥΜΠΕΡΙΔΗ</t>
  </si>
  <si>
    <t>ΔΑΦΝΗ</t>
  </si>
  <si>
    <t>ΧΑΤΖΗΠΑΡΑΣΧΟΥ</t>
  </si>
  <si>
    <t>ΚΟΜΝΗΝΗ</t>
  </si>
  <si>
    <t>ΚΑΡΑΚΟΓΛΟΥ</t>
  </si>
  <si>
    <t>ΜΑΝΤΖΙΑΡΑ</t>
  </si>
  <si>
    <t>ΣΜΑΡΑΓΔΗΣ</t>
  </si>
  <si>
    <t>ΚΑΤΣΑΠΡΑΚΑΚΗΣ</t>
  </si>
  <si>
    <t>ΑΡΙΣΤΕΙΔΗΣ</t>
  </si>
  <si>
    <t>ΚΟΡΔΕΛΑΣ</t>
  </si>
  <si>
    <t>ΧΑΣΟΥΡΑΚΗ</t>
  </si>
  <si>
    <t>ΣΑΒΒΑΚΗ</t>
  </si>
  <si>
    <t>ΚΑΡΑΓΙΩΡΓΑ</t>
  </si>
  <si>
    <t>ΑΝΔΡΙΑΝΗ</t>
  </si>
  <si>
    <t>ΞΕΝΑΚΗ</t>
  </si>
  <si>
    <t>ΛΟΥΚΑΔΑΚΗΣ</t>
  </si>
  <si>
    <t>ΔΕΛΗΓΙΑΝΝΗ</t>
  </si>
  <si>
    <t>ΓΚΑΜΑΡΗ</t>
  </si>
  <si>
    <t>ΠΑΝΩΡΑΙΑ</t>
  </si>
  <si>
    <t>ΜΙΧΕΛΑΡΑΚΗ</t>
  </si>
  <si>
    <t>ΕΥΤΥΧΙΟΣ</t>
  </si>
  <si>
    <t>ΔΑΪΛΑΚΗ</t>
  </si>
  <si>
    <t>ΜΑΡΙΑ-ΕΥΑΓΓΕΛΙΑ</t>
  </si>
  <si>
    <t>ΚΟΥΦΟΥΔΗ</t>
  </si>
  <si>
    <t>ΤΙΜΟΚΛΕΙΑ</t>
  </si>
  <si>
    <t>ΧΡΙΣΤΟΦΟΡΑΚΗ</t>
  </si>
  <si>
    <t>ΠΑΠΑΜΑΡΓΑΡΙΤΗ</t>
  </si>
  <si>
    <t>ΑΛΕΞΑΚΗ</t>
  </si>
  <si>
    <t>ΚΑΡΑΤΖΟΥΝΗ</t>
  </si>
  <si>
    <t>ΧΑΡΙΣ</t>
  </si>
  <si>
    <t>ΛΑΜΠΡΟΣ</t>
  </si>
  <si>
    <t>ΜΟΥΤΖΟΥΡΗ</t>
  </si>
  <si>
    <t>ΠΛΑΤΑΚΗ</t>
  </si>
  <si>
    <t>ΣΤΑΜΑΤΑΚΗ</t>
  </si>
  <si>
    <t>ΤΡΑΓΟΥΔΑ</t>
  </si>
  <si>
    <t>ΣΚΛΑΒΟΥ</t>
  </si>
  <si>
    <t>ΑΡΓΥΡΗ</t>
  </si>
  <si>
    <t>ΚΛΙΝΑΚΗ</t>
  </si>
  <si>
    <t>ΠΛΑΪΤΑΚΗ</t>
  </si>
  <si>
    <t>ΜΑΡΓΑΡΙΤΑ</t>
  </si>
  <si>
    <t>ΚΑΛΛΙΟΝΤΖΗ</t>
  </si>
  <si>
    <t>ΔΡΑΚΟΥΛΗ</t>
  </si>
  <si>
    <t>ΛΑΓΟΥΔΙΑΝΑΚΗ</t>
  </si>
  <si>
    <t>ΕΥΡΙΠΙΔΗΣ</t>
  </si>
  <si>
    <t>ΜΑΛΑΚΩΝΑΚΗ</t>
  </si>
  <si>
    <t>ΕΥΛΑΜΠΙΑ</t>
  </si>
  <si>
    <t>ΝΙΚΗΦΟΡΟΣ</t>
  </si>
  <si>
    <t>ΒΟΓΙΑΤΖΗ</t>
  </si>
  <si>
    <t>ΠΟΛΑΚΗ</t>
  </si>
  <si>
    <t>ΔΗΜΗΤΡΙΟΥ</t>
  </si>
  <si>
    <t>ΚΟΥΦΑΚΗ</t>
  </si>
  <si>
    <t>ΖΑΧΑΡΕΝΙΑ</t>
  </si>
  <si>
    <t>ΜΑΝΩΛΑ</t>
  </si>
  <si>
    <t>ΑΝΤΩΝΙΑΔΟΥ</t>
  </si>
  <si>
    <t>ΑΡΕΤΙΝΗ</t>
  </si>
  <si>
    <t>ΤΣΑΓΚΑΡΑΚΗ</t>
  </si>
  <si>
    <t>ΖΟΡΜΠΑΔΑΚΗ</t>
  </si>
  <si>
    <t>ΔΡΑΜΟΥΝΤΑΝΗ</t>
  </si>
  <si>
    <t>ΠΑΝΑΓΙΩΤΑΚΗΣ</t>
  </si>
  <si>
    <t>ΚΑΣΣΩΤΑΚΗ</t>
  </si>
  <si>
    <t>ΣΤΕΦΟΥ</t>
  </si>
  <si>
    <t>ΜΑΡΙΑ-ΑΜΑΛΙΑ</t>
  </si>
  <si>
    <t>ΜΑΝΔΥΛΑ</t>
  </si>
  <si>
    <t>ΜΑΡΙΑ-ΑΙΚΑΤΕΡΙΝΗ</t>
  </si>
  <si>
    <t>ΜΗΛΙΑΡΑΚΗ</t>
  </si>
  <si>
    <t>ΑΓΓΕΛΙΚΗ-ΜΑΡΙΑ</t>
  </si>
  <si>
    <t>ΚΑΝΕΤΑΚΗ</t>
  </si>
  <si>
    <t>ΓΑΒΑΛΑ</t>
  </si>
  <si>
    <t>ΣΤΡΑΤΙΝΑΚΗ</t>
  </si>
  <si>
    <t>ΜΟΥΝΤΑΚΗ</t>
  </si>
  <si>
    <t>ΠΕΛΑΓΙΑ</t>
  </si>
  <si>
    <t>ΜΑΝΟΥΣΑΚΗ</t>
  </si>
  <si>
    <t>ΕΙΡΗΝΗ-ΑΙΚΑΤΕΡΙΝΗ</t>
  </si>
  <si>
    <t>ΠΑΝΤΕΡΗ</t>
  </si>
  <si>
    <t>ΣΚΟΥΤΕΛΗ</t>
  </si>
  <si>
    <t>ΒΑΣΙΛΟΓΙΑΝΝΑΚΗ</t>
  </si>
  <si>
    <t>ΦΑΤΣΕΑ</t>
  </si>
  <si>
    <t>ΕΛΕΥΘΕΡΙΑ-ΕΛΕΝΗ</t>
  </si>
  <si>
    <t>ΝΤΡΕΤΣΑ</t>
  </si>
  <si>
    <t>ΝΙΦΡΙΛΝΤΑ</t>
  </si>
  <si>
    <t>ΝΙΚΟΛ</t>
  </si>
  <si>
    <t>ΠΙΚΡΑΚΗ</t>
  </si>
  <si>
    <t>ΣΤΙΒΑΝΑΚΗ</t>
  </si>
  <si>
    <t>ΦΡΑΓΚΙΟΥΔΑΚΗΣ</t>
  </si>
  <si>
    <t>ΝΤΟΥΓΚΑ</t>
  </si>
  <si>
    <t>ΖΑΧΑΡΙΑ</t>
  </si>
  <si>
    <t>ΔΑΝΑΗ</t>
  </si>
  <si>
    <t>ΣΠΥΡΟΣ</t>
  </si>
  <si>
    <t>ΑΘΗΤΑΚΗ</t>
  </si>
  <si>
    <t>ΚΑΤΕΡΗ</t>
  </si>
  <si>
    <t>ΛΕΙΒΑΔΙΤΑΚΗ</t>
  </si>
  <si>
    <t>ΑΘΗΝΑ</t>
  </si>
  <si>
    <t>ΛΙΤΣΑΡΔΑΚΗΣ</t>
  </si>
  <si>
    <t>ΑΡΤΕΜΙΟΣ</t>
  </si>
  <si>
    <t>ΓΚΑΚΟΥ</t>
  </si>
  <si>
    <t>ΕΥΚΛΕΙΔΗΣ</t>
  </si>
  <si>
    <t>ΠΕΤΡΟΠΟΥΛΟΥ</t>
  </si>
  <si>
    <t>ΚΟΝΤΟΓΙΑΝΝΗ</t>
  </si>
  <si>
    <t>ΠΑΤΤΑΚΟΥ</t>
  </si>
  <si>
    <t>ΠΑΝΤΕΛΕΡΗ</t>
  </si>
  <si>
    <t>ΕΥΑΓΓΕΛΙΑ-ΔΕΣΠΟΙΝΑ</t>
  </si>
  <si>
    <t>ΚΥΡΙΚΛΑΚΗ</t>
  </si>
  <si>
    <t>ΚΑΖΑΝΤΖΑΚΗ</t>
  </si>
  <si>
    <t>ΠΑΠΑ</t>
  </si>
  <si>
    <t>ΜΠΑΡΚΑΤΣΑ</t>
  </si>
  <si>
    <t>ΜΠΟΥΜΑΚΗ</t>
  </si>
  <si>
    <t>ΦΛΟΥΡΗ</t>
  </si>
  <si>
    <t>ΜΑΓΔΑΛΗΝΗ</t>
  </si>
  <si>
    <t>ΚΑΜΠΟΥΡΗ</t>
  </si>
  <si>
    <t>ΤΕΡΨΙΘΕΑ</t>
  </si>
  <si>
    <t>ΓΕΩΡΓΙΑ-ΜΑΡΙΑ</t>
  </si>
  <si>
    <t>ΚΑΤΣΙΓΑΡΑΚΗ</t>
  </si>
  <si>
    <t>ΠΙΠΗ</t>
  </si>
  <si>
    <r>
      <t>ΚΑΤΟΧΟΣ ΜΕΤΑΠΤΥΧΙΑΚΟΥ ΣΤΟΝ ΚΛΑΔΟ ΑΠΑΣΧΟΛΗΣΗΣ  Ή ΣΤΗΝ ΣΧ. ΨΥΧΟΛΟΓΙΑ ΓΙΑ ΤΟΥΣ ΠΕ23 (</t>
    </r>
    <r>
      <rPr>
        <b/>
        <sz val="10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0"/>
        <color theme="1"/>
        <rFont val="Calibri"/>
        <family val="2"/>
        <charset val="161"/>
        <scheme val="minor"/>
      </rPr>
      <t>)</t>
    </r>
  </si>
  <si>
    <t>ΧΟΥΣΤΟΥΛΑΚΗ</t>
  </si>
  <si>
    <t>ΠΡΟΒΙΔΑΚΗ</t>
  </si>
  <si>
    <t>ΧΑΤΖΗΓΕΩΡΓΙΟΥ</t>
  </si>
  <si>
    <t>ΟΙΚΟΝΟΜΟΥ ΕΥΜΟΡΦΟΥΤΣΙΚΟΥ</t>
  </si>
  <si>
    <t>ΤΡΑΒΑΓΙΑΚΗ</t>
  </si>
  <si>
    <t>ΘΕΟΝΥΜΦΗ</t>
  </si>
  <si>
    <t>ΚΙΟΤΤΟΥ</t>
  </si>
  <si>
    <t>ΤΣΑΜΠΙΚΑ-ΕΙΡΗΝΗ-ΧΡΥΣΟΒΑΛΑΝΤΗ</t>
  </si>
  <si>
    <t>ΛΙΠΑΡΑΚΗ</t>
  </si>
  <si>
    <t>ΛΑΟΚΡΑΤΗΣ</t>
  </si>
  <si>
    <t>ΜΑΡΙΔΑΚΗ</t>
  </si>
  <si>
    <t>ΚΑΤΣΙΑΔΑΚΗ</t>
  </si>
  <si>
    <t>ΑΛΕΞΟΠΟΥΛΟΥ</t>
  </si>
  <si>
    <t>ΠΗΝΕΙΩ</t>
  </si>
  <si>
    <t>ΠΑΤΕΡΑΚΗ</t>
  </si>
  <si>
    <t>ΓΑΛΑΤΗ</t>
  </si>
  <si>
    <t>ΞΕΝΟΦΩΝ</t>
  </si>
  <si>
    <t>ΧΑΡΙΛΑΟΣ</t>
  </si>
  <si>
    <t>ΜΑΥΡΑΝΤΩΝΑΚΗ</t>
  </si>
  <si>
    <t>ΑΓΓΟΥΡΑΚΗ</t>
  </si>
  <si>
    <t>ΡΟΔΑΝΘΗ</t>
  </si>
  <si>
    <t>ΤΡΥΦΩΝΟΠΟΥΛΟΥ</t>
  </si>
  <si>
    <t>ΚΑΡΑΓΙΑΝΝΗ</t>
  </si>
  <si>
    <t>ΠΑΣΧΑΛΙΑ</t>
  </si>
  <si>
    <t>ΠΙΤΣΙΚΑΚΗ</t>
  </si>
  <si>
    <t>ΘΕΟΔΩΡΑΚΗ</t>
  </si>
  <si>
    <t>ΓΡΙΒΑΚΗ</t>
  </si>
  <si>
    <t>ΚΑΛΟΥΔΗ</t>
  </si>
  <si>
    <t>ΣΟΦΙΑ ΓΕΩΡΓΙΑ</t>
  </si>
  <si>
    <t>ΜΠΛΑΒΑΚΗ</t>
  </si>
  <si>
    <t>ΦΑΣΟΥΛΑΚΗΣ</t>
  </si>
  <si>
    <t>ΧΑΤΖΗΔΡΟΣΟΥ</t>
  </si>
  <si>
    <t>ΧΑΡΙΤΩΝ</t>
  </si>
  <si>
    <t>ΣΚΕΠΑΡΝΗ</t>
  </si>
  <si>
    <t>ΘΩΜΑΣ</t>
  </si>
  <si>
    <t>ΠΑΠΑΝΙΚΟΛΑΟΥ</t>
  </si>
  <si>
    <t>ΜΑΛΑΔΕΝΗΣ</t>
  </si>
  <si>
    <t>ΧΡΙΣΤΟΔΟΥΛΟΥ</t>
  </si>
  <si>
    <t>ΒΑΓΓΕΛΑ</t>
  </si>
  <si>
    <t>ΚΟΣΜΙΔΗΣ</t>
  </si>
  <si>
    <t>ΝΕΔΕΛΤΣΟΥ</t>
  </si>
  <si>
    <t>ΔΕΒΕΡΑΚΗ</t>
  </si>
  <si>
    <t>ΜΑΡΚΟΥ</t>
  </si>
  <si>
    <t>ΞΑΝΘΗ</t>
  </si>
  <si>
    <t>ΣΙΔΗΡΟΠΟΥΛΟΥ</t>
  </si>
  <si>
    <t>ΜΙΝΟΠΟΥΛΟΥ</t>
  </si>
  <si>
    <t>ΜΙΝΩΣ-ΝΙΚΟΛΑΟΣ</t>
  </si>
  <si>
    <t>ΜΑΡΙΝΑΚΗ</t>
  </si>
  <si>
    <t>ΚΟΥΝΟΥΓΑΚΗ</t>
  </si>
  <si>
    <t>ΘΕΟΧΑΡΗΣ</t>
  </si>
  <si>
    <t>ΜΑΡΑΒΕΛΑΚΗ</t>
  </si>
  <si>
    <t>ΝΑΥΣΙΚΑ</t>
  </si>
  <si>
    <t>ΣΑΠΟΥΝΤΖΗ</t>
  </si>
  <si>
    <t>ΜΠΟΥΤΖΟΥΚΑ</t>
  </si>
  <si>
    <t>ΔΕΜΕΤΖΟΥ</t>
  </si>
  <si>
    <t>ΧΑΤΖΗΙΩΑΝΝΙΔΟΥ</t>
  </si>
  <si>
    <t>ΜΑΥΡΟΒΟΥΝΙΩΤΗ</t>
  </si>
  <si>
    <t>ΘΕΟΦΑΝΩ</t>
  </si>
  <si>
    <t>ΙΦΙΓΕΝΕΙΑ</t>
  </si>
  <si>
    <t>ΧΑΛΙΒΕΛΑΚΗ</t>
  </si>
  <si>
    <t>ΒΑΒΟΥΡΑΚΗ</t>
  </si>
  <si>
    <t>ΜΑΝΩΛΙΑ</t>
  </si>
  <si>
    <t>ΑΝΔΡΕΟΠΟΥΛΗ</t>
  </si>
  <si>
    <t>ΚΥΡΙΑΚΟΠΟΥΛΟΥ</t>
  </si>
  <si>
    <t>ΔΑΜΗΛΑΚΗ</t>
  </si>
  <si>
    <t>ΑΛΕΞΙΟΥ</t>
  </si>
  <si>
    <t>ΑΓΟΡΙΤΣΑ</t>
  </si>
  <si>
    <t>ΚΟΥΜΗΣ</t>
  </si>
  <si>
    <t>ΔΙΟΝΥΣΙΟΣ</t>
  </si>
  <si>
    <t>ΜΠΕΡΝΙΔΑΚΗ</t>
  </si>
  <si>
    <t>ΠΕΤΡΑΛΗ</t>
  </si>
  <si>
    <t>ΚΟΝΤΑΚΗ</t>
  </si>
  <si>
    <t>ΤΣΑΤΣΑΚΗ</t>
  </si>
  <si>
    <t>ΜΑΝΟΥΕΛΑ</t>
  </si>
  <si>
    <t>ΣΤΑΜΑΤΕΛΟΠΟΥΛΟΣ</t>
  </si>
  <si>
    <t>ΠΑΠΑΔΙΑ</t>
  </si>
  <si>
    <t>ΦΑΡΜΑΚΗ</t>
  </si>
  <si>
    <t>ΒΕΡΡΟΥ</t>
  </si>
  <si>
    <t>ΜΑΡΙΝΑΚΗΣ</t>
  </si>
  <si>
    <t>ΜΙΣΣΙΟΥ</t>
  </si>
  <si>
    <t>ΔΡΟΣΑΤΑΚΗ</t>
  </si>
  <si>
    <t>ΚΡΗΤΣΩΤΑΚΗ</t>
  </si>
  <si>
    <t>ΑΝΔΡΟΥΛΙΔΑΚΗ</t>
  </si>
  <si>
    <t>ΣΟΦΗ</t>
  </si>
  <si>
    <t>ΖΗΝΟΒΙΑ</t>
  </si>
  <si>
    <t>ΦΟΥΡΝΑΡΗ</t>
  </si>
  <si>
    <t>ΒΑΣΙΛΕΙΟΣ ΙΩΑΝΝΗΣ</t>
  </si>
  <si>
    <t>ΒΕΛΗ</t>
  </si>
  <si>
    <t>ΒΑΛΑΣΣΑ</t>
  </si>
  <si>
    <t>ΡΟΜΠΟΓΙΑΝΝΑΚΗ</t>
  </si>
  <si>
    <t>ΘΕΟΔΩΡΙΔΗΣ</t>
  </si>
  <si>
    <t>ΣΠΥΡΙΔΩΝ-ΣΩΤΗΡΙΟΣ</t>
  </si>
  <si>
    <t>ΑΒΡΑΑΜ</t>
  </si>
  <si>
    <t>ΚΙΤΣΙΟΠΟΥΛΟΣ</t>
  </si>
  <si>
    <t>ΖΩΡΑΚΗ</t>
  </si>
  <si>
    <t>ΑΝΤΩΝΙΟΥ</t>
  </si>
  <si>
    <t>ΠΡΙΝΑΡΑΚΗ</t>
  </si>
  <si>
    <t>ΤΣΙΣΜΕΛΗ</t>
  </si>
  <si>
    <t>ΔΟΥΓΑΛΗ</t>
  </si>
  <si>
    <t>ΠΕΡΙΣΤΕΡΑΚΗ</t>
  </si>
  <si>
    <t>ΕΡΑΣΜΙΑ</t>
  </si>
  <si>
    <t>ΜΠΑΛΩΜΕΝΑΚΗΣ</t>
  </si>
  <si>
    <t>ΡΗΓΑ</t>
  </si>
  <si>
    <t>ΑΡΑΒΑΝΤΙΝΟΥ ΚΑΡΛΑΤΟΥ</t>
  </si>
  <si>
    <t>ΚΥΤΡΙΔΟΥ</t>
  </si>
  <si>
    <t>ΞΑΝΘΟΠΟΥΛΟΥ</t>
  </si>
  <si>
    <t>ΧΑΡΙΤΟΥ</t>
  </si>
  <si>
    <t>ΕΡΩΤΟΚΡΙΤΑΚΗ</t>
  </si>
  <si>
    <t>ΑΡΑΜΠΑΤΖΟΓΛΟΥ</t>
  </si>
  <si>
    <t>ΜΠΡΑΓΟΥΔΑΚΗ</t>
  </si>
  <si>
    <t>ΑΝΤΩΡΚΑ</t>
  </si>
  <si>
    <t>ΚΩΣΤΑΣ</t>
  </si>
  <si>
    <t>ΜΑΥΡΟΝΥΚΤΗ</t>
  </si>
  <si>
    <t>ΚΟΖΟΡΩΝΗ</t>
  </si>
  <si>
    <t>ΦΟΥΝΤΟΥΛΑΚΗ</t>
  </si>
  <si>
    <t>ΑΝΔΡΙΑΝΑ</t>
  </si>
  <si>
    <t>ΣΤΕΡΓΙΟΥ</t>
  </si>
  <si>
    <t>ΛΑΜΠΡΑΚΗ</t>
  </si>
  <si>
    <t>ΚΟΥΝΕΛΑΚΗ</t>
  </si>
  <si>
    <t>ΔΗΜΗΤΡΟΥΛΑ</t>
  </si>
  <si>
    <t>ΚΑΛΑΡΧΑΚΗΣ</t>
  </si>
  <si>
    <t>ΒΟΡΙΖΑΝΑΚΗΣ</t>
  </si>
  <si>
    <t>ΤΖΑΝΟΥΔΑΚΗ</t>
  </si>
  <si>
    <t>ΤΣΑΚΜΑΚΙΔΟΥ</t>
  </si>
  <si>
    <t>ΜΠΟΛΙΑ</t>
  </si>
  <si>
    <t>ΜΙΧΑΗΛΙΔΟΥ</t>
  </si>
  <si>
    <t>ΔΑΣΕΝΑΚΗ</t>
  </si>
  <si>
    <t>ΜΑΡΙΑ-ΛΕΛΟΥΔΙΑ</t>
  </si>
  <si>
    <t>ΒΟΜΒΟΛΑΚΗ</t>
  </si>
  <si>
    <t>ΚΑΡΑΝΤΩΝΗ</t>
  </si>
  <si>
    <t>ΜΠΑΛΟΘΙΑΡΗ</t>
  </si>
  <si>
    <t>ΔΡΙΜΙΣΚΙΑΝΑΚΗ</t>
  </si>
  <si>
    <t>ΛΕΜΟΝΑΚΗ</t>
  </si>
  <si>
    <t>ΤΕΡΖΑΚΗ</t>
  </si>
  <si>
    <t>ΓΕΡΑΚΙΑΝΑΚΗ</t>
  </si>
  <si>
    <t>ΚΟΝΔΥΛΗΣ</t>
  </si>
  <si>
    <t>NANCEVA              ΝΑΝΤΣΕΒΑ</t>
  </si>
  <si>
    <t>DOBRINA       ΝΤΟΜΠΡΙΝΑ</t>
  </si>
  <si>
    <t>ANGEL          ΑΝΓΚΕΛ</t>
  </si>
  <si>
    <t>ΦΑΝΗ</t>
  </si>
  <si>
    <t>ΠΕΡΙΦ. Δ/ΝΣΗ ΕΚΠ/ΣΗΣ ΚΡΗΤΗΣ</t>
  </si>
  <si>
    <t>ΑΡΒΑΝΙΤΙΔΟΥ</t>
  </si>
  <si>
    <t>ΠΙΝΑΚΑΣ ΚΑΤΑΤΑΞΗΣ ΑΝΑΠΛΗΡΩΤΩΝ ΕΕΠ-ΠΕ21-26 ΘΕΡΑΠΕΥΤΩΝ ΛΟΓΟΥ ΓΙΑ ΤΟ ΣΧΟΛΙΚΟ ΕΤΟΣ 2017-18</t>
  </si>
  <si>
    <t>ΠΙΝΑΚΑΣ ΚΑΤΑΤΑΞΗΣ ΑΝΑΠΛΗΡΩΤΩΝ ΕΕΠ-ΠΕ21-26-ΘΕΡΑΠΕΥΤΩΝ ΛΟΓΟΥ ΓΙΑ ΤΟ ΣΧΟΛΙΚΟ ΕΤΟΣ 2017-18</t>
  </si>
  <si>
    <t>ΠΙΝΑΚΑΣ ΚΑΤΑΤΑΞΗΣ ΑΝΑΠΛΗΡΩΤΩΝ ΕΕΠ-ΠΕ22-ΕΠΑΓΓΕΛΜΑΤΙΚΩΝ ΣΥΜΒΟΥΛΩΝ ΓΙΑ ΤΟ ΣΧΟΛΙΚΟ ΕΤΟΣ 2017-18</t>
  </si>
  <si>
    <t>ΠΙΝΑΚΑΣ ΚΑΤΑΤΑΞΗΣ ΑΝΑΠΛΗΡΩΤΩΝ ΕΕΠ-ΠΕ23-ΨΥΧΟΛΟΓΩΝ ΓΙΑ ΤΟ ΣΧΟΛΙΚΟ ΕΤΟΣ 2017-18</t>
  </si>
  <si>
    <t>ΠΙΝΑΚΑΣ ΚΑΤΑΤΑΞΗΣ ΑΝΑΠΛΗΡΩΤΩΝ ΕEΠ-ΠΕ25-ΣΧΟΛΙΚΩΝ ΝΟΣΗΛΕΥΤΩΝ ΓΙΑ ΤΟ ΣΧΟΛΙΚΟ ΕΤΟΣ 2017-18</t>
  </si>
  <si>
    <t>ΠΙΝΑΚΑΣ ΚΑΤΑΤΑΞΗΣ ΑΝΑΠΛΗΡΩΤΩΝ ΕEΠ-ΠΕ28-ΦΥΣΙΚΟΘΕΡΑΠΕΥΤΩΝ ΓΙΑ ΤΟ ΣΧΟΛΙΚΟ ΕΤΟΣ 2017-18</t>
  </si>
  <si>
    <t>ΠΙΝΑΚΑΣ ΚΑΤΑΤΑΞΗΣ ΑΝΑΠΛΗΡΩΤΩΝ ΕEΠ-ΠΕ29-ΕΡΓΑΣΙΟΘΕΡΑΠΕΥΤΩΝ ΓΙΑ ΤΟ ΣΧΟΛΙΚΟ ΕΤΟΣ 2017-18</t>
  </si>
  <si>
    <t>ΠΙΝΑΚΑΣ ΚΑΤΑΤΑΞΗΣ ΑΝΑΠΛΗΡΩΤΩΝ ΕEΠ-ΠΕ30-ΚΟΙΝΩΝΙΚΩΝ ΛΕΙΤΟΥΡΓΩΝ ΓΙΑ ΤΟ ΣΧΟΛΙΚΟ ΕΤΟΣ 2017-18</t>
  </si>
  <si>
    <t>ΠΙΝΑΚΑΣ ΚΑΤΑΤΑΞΗΣ ΑΝΑΠΛΗΡΩΤΩΝ ΕEΠ-ΠΕ24-ΠΑΙΔΟΨΥΧΙΑΤΡΩΝ ΓΙΑ ΤΟ ΣΧΟΛΙΚΟ ΕΤΟΣ 2017-18</t>
  </si>
  <si>
    <t>ΛΟΓΟΣ ΑΠΟΡΡΙΨΗΣ</t>
  </si>
  <si>
    <t>ΑΝΥΦΑΝΤΑΚΗΣ</t>
  </si>
  <si>
    <t>ΠΕ23-ΨΥΧΟΛΟΓΩΝ</t>
  </si>
  <si>
    <t>ΕΚΠΡΟΘΕΣΜΗ ΥΠΟΒΟΛΗ ΑΔΕΙΑΣ ΑΣΚΗΣΗΣ ΕΠΑΓΓΕΛΜΑΤΟΣ</t>
  </si>
  <si>
    <t>ΑΠΟΚΑΤΑΝΙΔΟΥ</t>
  </si>
  <si>
    <t>ΠΕ30-ΚΟΙΝΩΝΙΚΩΝ ΛΕΙΤΟΥΡΓΩΝ</t>
  </si>
  <si>
    <t>ΕΛΛΕΙΨΗ ΠΙΣΤΟΠΟΙΗΤΙΚΟΥ ΕΛΛΗΝΟΜΑΘΕΙΑΣ</t>
  </si>
  <si>
    <t>ΚΑΡΑΚΩΝΣΤΑΝΤΑΚΗΣ</t>
  </si>
  <si>
    <t>ΠΕ25-ΣΧΟΛΙΚΩΝ ΝΟΣΗΛΕΥΤΩΝ</t>
  </si>
  <si>
    <t>ΕΚΠΡΟΘΕΣΜΗ ΠΡΟΣΚΟΜΙΣΗ ΔΙΚΑΙΟΛΟΓΗΤΙΚΩΝ (ΠΙΣΤΟΠΟΙΗΤΙΚΟ ΑΠΟΦΟΙΤΗΣΗΣ, ΑΔΕΙΑ ΑΣΚΗΣΗΣ ΕΠΑΓΓΕΛΜΑΤΟΣ ΝΟΣΗΛΕΥΤΗ, ΤΑΥΤΟΤΗΤΑ ΜΕΛΟΥΣ ΤΗΣ ΕΝΕ)</t>
  </si>
  <si>
    <t>ΚΑΡΑΝΔΙΝΟΥ</t>
  </si>
  <si>
    <t>ΚΑΤΡΙΒΕΣΗ</t>
  </si>
  <si>
    <t>ΕΚΠΡΟΘΕΣΜΗ ΑΙΤΗΣΗ (11/5/2017)</t>
  </si>
  <si>
    <t>ΚΡΑΣΑΝΑΚΗ</t>
  </si>
  <si>
    <t>ΤΗΛΕΜΑΧΟΣ</t>
  </si>
  <si>
    <t>ΕΚΠΡΟΘΕΣΜΗ ΑΙΤΗΣΗ (10/5/2017)</t>
  </si>
  <si>
    <t>ΚΤΙΣΤΑΚΗΣ</t>
  </si>
  <si>
    <t>ΕΒΠ</t>
  </si>
  <si>
    <t>ΜΠΑΡΚΑ</t>
  </si>
  <si>
    <t>ΠΕ28-ΦΥΣΙΚΟΘΕΡΑΠΕΥΤΩΝ</t>
  </si>
  <si>
    <t>ΑΙΤΗΣΗ ΣΕ ΠΕΡΙΣΣΟΤΕΡΕΣ ΑΠΟ ΜΙΑ ΠΕΡΙΦΕΡΕΙΑΚΕΣ Δ/ΝΣΕΙΣ ΕΚΠ/ΣΗΣ</t>
  </si>
  <si>
    <t>ΜΠΟΥΤΣΑΡΑΚΗΣ</t>
  </si>
  <si>
    <t>ΠΑΠΑΪΩΑΝΝΟΥ</t>
  </si>
  <si>
    <t>ΕΛΙΣΣΑΒΕΤ</t>
  </si>
  <si>
    <t>ΠΟΛΑΤΙΔΟΥ</t>
  </si>
  <si>
    <t>ΠΕ21-26-ΘΕΡΑΠΕΥΤΩΝ ΛΟΓΟΥ</t>
  </si>
  <si>
    <t>ΕΚΠΡΟΘΕΣΜΗ ΑΔΕΙΑ ΑΣΚΗΣΗΣ ΕΠΑΓΓΕΛΜΑΤΟΣ</t>
  </si>
  <si>
    <t>ΣΤΕΛΛΑ</t>
  </si>
  <si>
    <t>ΤΕΡΕΖΑΚΗΣ</t>
  </si>
  <si>
    <t>ΦΡΟΥΔΑΚΗ</t>
  </si>
  <si>
    <t>ΧΕΙΛΑΔΑΚΗ</t>
  </si>
  <si>
    <t>ΕΒΠ/ΕΕΠ</t>
  </si>
  <si>
    <t>ΚΛΑΔΟΣ ΑΙΤΗΣΗΣ</t>
  </si>
  <si>
    <t>ΠΡΟΣΩΡΙΝΟΣ ΠΙΝΑΚΑΣ ΑΠΟΡΡΙΠΤΕΩΝ ΑΝΑΠΛΗΡΩΤΩΝ ΕΒΠ ΚΑΙ ΕΕΠ  ΓΙΑ ΤΟ ΣΧΟΛΙΚΟ ΕΤΟΣ 2017-2018</t>
  </si>
  <si>
    <t>ΠΕ22 -ΕΠΑΓΓ. ΣΥΜΒΟΥΛΩΝ</t>
  </si>
  <si>
    <t>ΕΛΛΕΙΨΗ ΤΥΠΙΚΩΝ ΠΡΟΣΟΝΤΩΝ (ΠΤΥΧΙΟ ΕΙΔΙΚΟΤΗΤΑΣ ΒΟΗΘΩΝ ΙΑΤΡΙΚΩΝ-ΒΙΟΛΟΓΙΚΩΝ-ΑΚΤΙΝΟΛΟΓΙΚΩΝ ΕΡΓΑΣΤΗΡΙΩΝ ΦΑΡΜΑΚ./ΠΤΥΧΙΟ ΔΙΕΤΟΥΣ ΦΟΙΤΗΣΗΣ ΑΠΟ ΤΟ ΓΕΝΙΚΟ ΠΕΡΙΦΕΡΕΙΑΚΟ ΝΟΣΟΚΟΜΕΙΟ ΗΡΑΚΛΕΙΟΥ ¨ΒΕΝΙΖΕΛΕΙΟ-ΠΑΝΑΝΕΙΟ" ΚΑΙ ΑΔΕΙΑ ΑΣΚΗΣΗΣ ΕΠΑΓΓΕΛΜΑΤΟΣ ΒΟΗΘΟΥ ΝΟΣΗΛΕΥΤΗ-ΤΡΙΑΣ)</t>
  </si>
  <si>
    <t>ΕΛΛΕΙΨΗ ΤΥΠΙΚΩΝ ΠΡΟΣΟΝΤΩΝ (ΠΤΥΧΙΟ ΕΙΔΙΚΟΤΗΤΑΣ ΒΟΗΘΩΝ ΝΟΣΗΛΕΥΤΩΝ)</t>
  </si>
  <si>
    <t>ΕΛΛΕΙΨΗ ΤΥΠΙΚΩΝ ΠΡΟΣΟΝΤΩΝ (ΒΕΒΑΙΩΣΗ ΑΠΟ ΕΡΓΑΣΤΗΡΙΑ ΕΛΕΥΘΕΡΩΝ ΣΠΟΥΔΩΝ ΧΩΡΙΣ ΠΙΣΤΟΠΟΙΗΣΗ ΑΠΟ ΟΕΕΚ Ή ΕΟΠΠΕΠ)</t>
  </si>
  <si>
    <t>ΕΛΛΕΙΨΗ ΤΥΠΙΚΩΝ ΠΡΟΣΟΝΤΩΝ (ΠΤΥΧΙΟ ΘΕΟΛΟΓΙΑΣ)</t>
  </si>
  <si>
    <t>ΕΛΛΕΙΨΗ ΤΥΠΙΚΩΝ ΠΡΟΣΟΝΤΩΝ (Η ΤΑΥΤΟΤΗΤΑ ΜΕΛΟΥΣ ΤΗΣ ΕΝΕ ΔΕΝ ΕΙΝΑΙ ΣΕ ΙΣΧΥ)</t>
  </si>
  <si>
    <t>ΕΛΛΕΙΨΗ ΤΥΠΙΚΩΝ ΠΡΟΣΟΝΤΩΝ (ΔΕΝ ΚΑΤΑΤΕΘΗΚΕ ΑΔΕΙΑ ΑΣΚΗΣΗΣ ΕΠΑΓΓΕΛΜΑΤΟΣ ΝΟΣΗΛΕΥΤΡΙΑΣ/ΤΑΥΤΟΤΗΤΑ ΜΕΛΟΥΣ ΤΗΣ ΕΝΕ)</t>
  </si>
  <si>
    <t>ΕΛΛΕΙΨΗ ΤΥΠΙΚΩΝ ΠΡΟΣΟΝΤΩΝ (Η ΤΑΥΤΟΤΗΤΑ ΜΕΛΟΥΣ ΤΟΥ Π.Σ.Φ. ΔΕΝ ΕΙΝΑΙ ΣΕ ΙΣΧΥ)</t>
  </si>
  <si>
    <t>ΕΛΛΕΙΨΗ ΤΥΠΙΚΩΝ ΠΡΟΣΟΝΤΩΝ (ΔΕΝ ΚΑΤΑΤΕΘΗΚΕ ΜΕΤΑΠΤΥΧΙΑΚΟ ΔΙΠΛΩΜΑ ΕΙΔΙΚΕΥΣΗΣ ΣΤΗ ΣΥΜΒΟΥΛΕΥΤΙΚΗ ΚΑΙ ΤΟΝ ΕΠΑΓΓΕΛΜΑΤΙΚΟ ΠΡΟΣΑΝΑΤΟΛΙΣΜΟ)</t>
  </si>
  <si>
    <t>ΕΛΛΕΙΨΗ ΤΥΠΙΚΩΝ ΠΡΟΣΟΝΤΩΝ (ΠΤΥΧΙΟ ΤΟΥ ΤΜΗΜΑΤΟΣ ΑΝΑΚΑΙΝΙΣΗΣ ΚΑΙ ΑΠΟΚΑΤΑΣΤΑΣΗΣ ΚΤΗΡΙΩΝ ΤΟΥ ΤΕΙ ΠΑΤΡΩΝ)</t>
  </si>
</sst>
</file>

<file path=xl/styles.xml><?xml version="1.0" encoding="utf-8"?>
<styleSheet xmlns="http://schemas.openxmlformats.org/spreadsheetml/2006/main">
  <numFmts count="1">
    <numFmt numFmtId="164" formatCode="000000000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9" fontId="0" fillId="0" borderId="0" xfId="0" applyNumberFormat="1" applyAlignment="1" applyProtection="1">
      <alignment wrapText="1"/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wrapText="1"/>
      <protection locked="0"/>
    </xf>
    <xf numFmtId="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wrapText="1"/>
      <protection locked="0"/>
    </xf>
    <xf numFmtId="9" fontId="0" fillId="0" borderId="0" xfId="0" applyNumberFormat="1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9" fontId="0" fillId="0" borderId="0" xfId="0" applyNumberFormat="1" applyFill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Alignment="1" applyProtection="1">
      <alignment wrapText="1"/>
    </xf>
    <xf numFmtId="0" fontId="0" fillId="0" borderId="8" xfId="0" applyBorder="1"/>
    <xf numFmtId="0" fontId="0" fillId="0" borderId="9" xfId="0" applyBorder="1"/>
    <xf numFmtId="0" fontId="0" fillId="5" borderId="1" xfId="0" applyFill="1" applyBorder="1" applyAlignment="1">
      <alignment textRotation="90" wrapText="1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0" fillId="7" borderId="11" xfId="0" applyFill="1" applyBorder="1" applyAlignment="1" applyProtection="1">
      <alignment vertical="center" wrapText="1"/>
    </xf>
    <xf numFmtId="0" fontId="0" fillId="7" borderId="11" xfId="0" applyFill="1" applyBorder="1" applyAlignment="1" applyProtection="1">
      <alignment vertical="center" textRotation="90" wrapText="1"/>
    </xf>
    <xf numFmtId="0" fontId="0" fillId="3" borderId="11" xfId="0" applyFill="1" applyBorder="1" applyAlignment="1" applyProtection="1">
      <alignment vertical="center" textRotation="90" wrapText="1"/>
    </xf>
    <xf numFmtId="0" fontId="0" fillId="5" borderId="11" xfId="0" applyFill="1" applyBorder="1" applyAlignment="1" applyProtection="1">
      <alignment vertical="center" textRotation="90" wrapText="1"/>
    </xf>
    <xf numFmtId="0" fontId="0" fillId="2" borderId="12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8" borderId="11" xfId="0" applyFill="1" applyBorder="1" applyAlignment="1" applyProtection="1">
      <alignment vertical="center" textRotation="90" wrapText="1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9" borderId="10" xfId="0" applyFill="1" applyBorder="1" applyAlignment="1" applyProtection="1">
      <alignment vertical="center" textRotation="90" wrapText="1"/>
    </xf>
    <xf numFmtId="0" fontId="0" fillId="10" borderId="11" xfId="0" applyFill="1" applyBorder="1" applyAlignment="1" applyProtection="1">
      <alignment vertical="center" textRotation="90" wrapText="1"/>
    </xf>
    <xf numFmtId="0" fontId="0" fillId="6" borderId="16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7" borderId="16" xfId="0" applyFill="1" applyBorder="1" applyAlignment="1" applyProtection="1">
      <alignment horizontal="center" vertical="center" textRotation="90" wrapText="1"/>
    </xf>
    <xf numFmtId="0" fontId="0" fillId="7" borderId="16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textRotation="90" wrapText="1"/>
    </xf>
    <xf numFmtId="0" fontId="0" fillId="4" borderId="16" xfId="0" applyFill="1" applyBorder="1" applyAlignment="1" applyProtection="1">
      <alignment vertical="center" textRotation="90" wrapText="1"/>
    </xf>
    <xf numFmtId="0" fontId="0" fillId="8" borderId="16" xfId="0" applyFill="1" applyBorder="1" applyAlignment="1" applyProtection="1">
      <alignment vertical="center" textRotation="90" wrapText="1"/>
    </xf>
    <xf numFmtId="0" fontId="0" fillId="5" borderId="16" xfId="0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vertical="center" textRotation="90" wrapText="1"/>
    </xf>
    <xf numFmtId="0" fontId="0" fillId="7" borderId="11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textRotation="90" wrapText="1"/>
    </xf>
    <xf numFmtId="0" fontId="0" fillId="2" borderId="17" xfId="0" applyFill="1" applyBorder="1" applyAlignment="1">
      <alignment textRotation="90" wrapText="1"/>
    </xf>
    <xf numFmtId="0" fontId="0" fillId="0" borderId="18" xfId="0" applyBorder="1"/>
    <xf numFmtId="0" fontId="0" fillId="2" borderId="18" xfId="0" applyFill="1" applyBorder="1" applyAlignment="1">
      <alignment textRotation="90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5" borderId="19" xfId="0" applyFill="1" applyBorder="1" applyAlignment="1" applyProtection="1">
      <alignment horizontal="center" vertical="center" textRotation="90" wrapText="1"/>
    </xf>
    <xf numFmtId="0" fontId="0" fillId="9" borderId="3" xfId="0" applyFill="1" applyBorder="1" applyAlignment="1" applyProtection="1">
      <alignment horizontal="center" vertical="center" textRotation="90" wrapText="1"/>
    </xf>
    <xf numFmtId="0" fontId="0" fillId="0" borderId="17" xfId="0" applyBorder="1"/>
    <xf numFmtId="0" fontId="0" fillId="0" borderId="20" xfId="0" applyBorder="1"/>
    <xf numFmtId="0" fontId="0" fillId="2" borderId="21" xfId="0" applyFill="1" applyBorder="1" applyAlignment="1">
      <alignment textRotation="90" wrapText="1"/>
    </xf>
    <xf numFmtId="0" fontId="0" fillId="2" borderId="22" xfId="0" applyFill="1" applyBorder="1" applyAlignment="1">
      <alignment textRotation="90" wrapText="1"/>
    </xf>
    <xf numFmtId="0" fontId="0" fillId="0" borderId="23" xfId="0" applyBorder="1"/>
    <xf numFmtId="0" fontId="0" fillId="0" borderId="24" xfId="0" applyBorder="1"/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Alignment="1" applyProtection="1">
      <alignment wrapText="1"/>
      <protection locked="0"/>
    </xf>
    <xf numFmtId="1" fontId="0" fillId="0" borderId="0" xfId="0" applyNumberFormat="1" applyFill="1" applyProtection="1">
      <protection locked="0"/>
    </xf>
    <xf numFmtId="14" fontId="0" fillId="0" borderId="0" xfId="0" applyNumberFormat="1" applyFill="1" applyAlignment="1" applyProtection="1">
      <protection locked="0"/>
    </xf>
    <xf numFmtId="0" fontId="0" fillId="5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5" fillId="3" borderId="11" xfId="0" applyFont="1" applyFill="1" applyBorder="1" applyAlignment="1" applyProtection="1">
      <alignment vertical="center" textRotation="90" wrapText="1"/>
    </xf>
    <xf numFmtId="2" fontId="0" fillId="11" borderId="0" xfId="0" applyNumberFormat="1" applyFill="1" applyBorder="1"/>
    <xf numFmtId="0" fontId="0" fillId="11" borderId="0" xfId="0" applyFill="1" applyBorder="1" applyAlignment="1" applyProtection="1">
      <alignment wrapText="1"/>
    </xf>
    <xf numFmtId="0" fontId="0" fillId="11" borderId="0" xfId="0" applyFill="1" applyProtection="1">
      <protection locked="0"/>
    </xf>
    <xf numFmtId="14" fontId="0" fillId="11" borderId="0" xfId="0" applyNumberFormat="1" applyFill="1" applyProtection="1">
      <protection locked="0"/>
    </xf>
    <xf numFmtId="2" fontId="0" fillId="11" borderId="0" xfId="0" applyNumberFormat="1" applyFill="1" applyAlignment="1" applyProtection="1">
      <alignment horizontal="center"/>
      <protection locked="0"/>
    </xf>
    <xf numFmtId="0" fontId="0" fillId="11" borderId="0" xfId="0" applyFill="1" applyAlignment="1" applyProtection="1">
      <protection locked="0"/>
    </xf>
    <xf numFmtId="9" fontId="0" fillId="11" borderId="0" xfId="0" applyNumberFormat="1" applyFill="1" applyProtection="1">
      <protection locked="0"/>
    </xf>
    <xf numFmtId="1" fontId="0" fillId="11" borderId="0" xfId="0" applyNumberFormat="1" applyFill="1" applyProtection="1">
      <protection locked="0"/>
    </xf>
    <xf numFmtId="2" fontId="0" fillId="11" borderId="0" xfId="0" applyNumberFormat="1" applyFill="1" applyBorder="1" applyAlignment="1">
      <alignment wrapText="1"/>
    </xf>
    <xf numFmtId="0" fontId="0" fillId="11" borderId="0" xfId="0" applyFill="1" applyAlignment="1" applyProtection="1">
      <alignment wrapText="1"/>
      <protection locked="0"/>
    </xf>
    <xf numFmtId="9" fontId="0" fillId="11" borderId="0" xfId="0" applyNumberFormat="1" applyFill="1" applyAlignment="1" applyProtection="1">
      <alignment wrapText="1"/>
      <protection locked="0"/>
    </xf>
    <xf numFmtId="1" fontId="0" fillId="11" borderId="0" xfId="0" applyNumberFormat="1" applyFill="1" applyAlignment="1" applyProtection="1">
      <alignment wrapText="1"/>
      <protection locked="0"/>
    </xf>
    <xf numFmtId="0" fontId="0" fillId="11" borderId="0" xfId="0" applyFill="1" applyBorder="1" applyAlignment="1" applyProtection="1"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Alignment="1" applyProtection="1"/>
    <xf numFmtId="0" fontId="0" fillId="0" borderId="25" xfId="0" applyFill="1" applyBorder="1" applyAlignment="1" applyProtection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0" applyNumberForma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Alignment="1" applyProtection="1">
      <alignment wrapText="1"/>
    </xf>
    <xf numFmtId="0" fontId="0" fillId="11" borderId="33" xfId="0" applyFill="1" applyBorder="1" applyProtection="1">
      <protection locked="0"/>
    </xf>
    <xf numFmtId="14" fontId="0" fillId="11" borderId="33" xfId="0" applyNumberFormat="1" applyFill="1" applyBorder="1" applyProtection="1">
      <protection locked="0"/>
    </xf>
    <xf numFmtId="2" fontId="0" fillId="11" borderId="33" xfId="0" applyNumberFormat="1" applyFill="1" applyBorder="1" applyAlignment="1" applyProtection="1">
      <alignment horizontal="center"/>
      <protection locked="0"/>
    </xf>
    <xf numFmtId="0" fontId="0" fillId="11" borderId="33" xfId="0" applyFill="1" applyBorder="1" applyAlignment="1" applyProtection="1">
      <protection locked="0"/>
    </xf>
    <xf numFmtId="9" fontId="0" fillId="11" borderId="33" xfId="0" applyNumberFormat="1" applyFill="1" applyBorder="1" applyProtection="1">
      <protection locked="0"/>
    </xf>
    <xf numFmtId="1" fontId="0" fillId="11" borderId="33" xfId="0" applyNumberFormat="1" applyFill="1" applyBorder="1" applyProtection="1">
      <protection locked="0"/>
    </xf>
    <xf numFmtId="2" fontId="0" fillId="11" borderId="33" xfId="0" applyNumberFormat="1" applyFill="1" applyBorder="1" applyAlignment="1">
      <alignment wrapText="1"/>
    </xf>
    <xf numFmtId="2" fontId="0" fillId="11" borderId="33" xfId="0" applyNumberFormat="1" applyFill="1" applyBorder="1"/>
    <xf numFmtId="0" fontId="0" fillId="11" borderId="33" xfId="0" applyFill="1" applyBorder="1" applyAlignment="1" applyProtection="1">
      <alignment wrapText="1"/>
    </xf>
    <xf numFmtId="0" fontId="0" fillId="0" borderId="33" xfId="0" applyBorder="1" applyProtection="1">
      <protection locked="0"/>
    </xf>
    <xf numFmtId="14" fontId="0" fillId="0" borderId="33" xfId="0" applyNumberFormat="1" applyBorder="1" applyProtection="1"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protection locked="0"/>
    </xf>
    <xf numFmtId="9" fontId="0" fillId="0" borderId="33" xfId="0" applyNumberFormat="1" applyBorder="1" applyProtection="1">
      <protection locked="0"/>
    </xf>
    <xf numFmtId="1" fontId="0" fillId="0" borderId="33" xfId="0" applyNumberFormat="1" applyBorder="1" applyProtection="1">
      <protection locked="0"/>
    </xf>
    <xf numFmtId="2" fontId="0" fillId="0" borderId="33" xfId="0" applyNumberFormat="1" applyFill="1" applyBorder="1" applyAlignment="1">
      <alignment wrapText="1"/>
    </xf>
    <xf numFmtId="2" fontId="0" fillId="0" borderId="33" xfId="0" applyNumberFormat="1" applyFill="1" applyBorder="1"/>
    <xf numFmtId="0" fontId="0" fillId="0" borderId="33" xfId="0" applyBorder="1"/>
    <xf numFmtId="0" fontId="0" fillId="0" borderId="33" xfId="0" applyFill="1" applyBorder="1" applyProtection="1">
      <protection locked="0"/>
    </xf>
    <xf numFmtId="14" fontId="0" fillId="0" borderId="33" xfId="0" applyNumberFormat="1" applyFill="1" applyBorder="1" applyProtection="1"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protection locked="0"/>
    </xf>
    <xf numFmtId="9" fontId="0" fillId="0" borderId="33" xfId="0" applyNumberFormat="1" applyFill="1" applyBorder="1" applyProtection="1">
      <protection locked="0"/>
    </xf>
    <xf numFmtId="1" fontId="0" fillId="0" borderId="33" xfId="0" applyNumberFormat="1" applyFill="1" applyBorder="1" applyProtection="1">
      <protection locked="0"/>
    </xf>
    <xf numFmtId="0" fontId="0" fillId="11" borderId="33" xfId="0" applyFill="1" applyBorder="1" applyAlignment="1" applyProtection="1">
      <alignment wrapText="1"/>
      <protection locked="0"/>
    </xf>
    <xf numFmtId="9" fontId="0" fillId="11" borderId="33" xfId="0" applyNumberFormat="1" applyFill="1" applyBorder="1" applyAlignment="1" applyProtection="1">
      <alignment wrapText="1"/>
      <protection locked="0"/>
    </xf>
    <xf numFmtId="1" fontId="0" fillId="11" borderId="33" xfId="0" applyNumberFormat="1" applyFill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9" fontId="0" fillId="0" borderId="33" xfId="0" applyNumberFormat="1" applyBorder="1" applyAlignment="1" applyProtection="1">
      <alignment wrapText="1"/>
      <protection locked="0"/>
    </xf>
    <xf numFmtId="1" fontId="0" fillId="0" borderId="33" xfId="0" applyNumberFormat="1" applyBorder="1" applyAlignment="1" applyProtection="1">
      <alignment wrapText="1"/>
      <protection locked="0"/>
    </xf>
    <xf numFmtId="9" fontId="0" fillId="0" borderId="33" xfId="0" applyNumberFormat="1" applyFill="1" applyBorder="1" applyAlignment="1" applyProtection="1">
      <alignment wrapText="1"/>
      <protection locked="0"/>
    </xf>
    <xf numFmtId="1" fontId="0" fillId="0" borderId="33" xfId="0" applyNumberFormat="1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2" fontId="0" fillId="0" borderId="33" xfId="0" applyNumberFormat="1" applyFill="1" applyBorder="1" applyAlignment="1" applyProtection="1">
      <alignment horizontal="center" wrapText="1"/>
      <protection locked="0"/>
    </xf>
    <xf numFmtId="2" fontId="0" fillId="0" borderId="33" xfId="0" applyNumberFormat="1" applyFill="1" applyBorder="1" applyProtection="1">
      <protection locked="0"/>
    </xf>
    <xf numFmtId="0" fontId="0" fillId="0" borderId="35" xfId="0" applyFill="1" applyBorder="1" applyAlignment="1" applyProtection="1">
      <alignment wrapText="1"/>
    </xf>
    <xf numFmtId="2" fontId="0" fillId="0" borderId="35" xfId="0" applyNumberFormat="1" applyFill="1" applyBorder="1" applyAlignment="1">
      <alignment wrapText="1"/>
    </xf>
    <xf numFmtId="2" fontId="0" fillId="0" borderId="35" xfId="0" applyNumberFormat="1" applyFill="1" applyBorder="1"/>
    <xf numFmtId="2" fontId="0" fillId="0" borderId="34" xfId="0" applyNumberFormat="1" applyFill="1" applyBorder="1" applyAlignment="1">
      <alignment wrapText="1"/>
    </xf>
    <xf numFmtId="2" fontId="0" fillId="0" borderId="34" xfId="0" applyNumberFormat="1" applyFill="1" applyBorder="1"/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4" fillId="10" borderId="3" xfId="0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0" borderId="27" xfId="0" applyFill="1" applyBorder="1" applyProtection="1">
      <protection locked="0"/>
    </xf>
    <xf numFmtId="0" fontId="0" fillId="0" borderId="26" xfId="0" applyFill="1" applyBorder="1" applyProtection="1">
      <protection locked="0"/>
    </xf>
    <xf numFmtId="14" fontId="0" fillId="0" borderId="26" xfId="0" applyNumberFormat="1" applyFill="1" applyBorder="1" applyProtection="1"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protection locked="0"/>
    </xf>
    <xf numFmtId="9" fontId="0" fillId="0" borderId="26" xfId="0" applyNumberFormat="1" applyFill="1" applyBorder="1" applyProtection="1">
      <protection locked="0"/>
    </xf>
    <xf numFmtId="1" fontId="0" fillId="0" borderId="26" xfId="0" applyNumberFormat="1" applyFill="1" applyBorder="1" applyProtection="1"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distributed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2" fontId="1" fillId="0" borderId="0" xfId="0" applyNumberFormat="1" applyFont="1" applyFill="1" applyBorder="1"/>
    <xf numFmtId="0" fontId="0" fillId="7" borderId="36" xfId="0" applyFill="1" applyBorder="1" applyAlignment="1" applyProtection="1">
      <alignment vertical="center" wrapText="1"/>
    </xf>
    <xf numFmtId="0" fontId="0" fillId="3" borderId="37" xfId="0" applyFill="1" applyBorder="1" applyAlignment="1" applyProtection="1">
      <alignment vertical="center" textRotation="90" wrapText="1"/>
    </xf>
    <xf numFmtId="0" fontId="0" fillId="7" borderId="10" xfId="0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vertical="center" textRotation="90" wrapText="1"/>
    </xf>
    <xf numFmtId="0" fontId="1" fillId="9" borderId="10" xfId="0" applyFont="1" applyFill="1" applyBorder="1" applyAlignment="1" applyProtection="1">
      <alignment vertical="center" textRotation="90" wrapText="1"/>
    </xf>
    <xf numFmtId="2" fontId="1" fillId="0" borderId="33" xfId="0" applyNumberFormat="1" applyFont="1" applyFill="1" applyBorder="1"/>
    <xf numFmtId="2" fontId="1" fillId="11" borderId="33" xfId="0" applyNumberFormat="1" applyFont="1" applyFill="1" applyBorder="1"/>
    <xf numFmtId="2" fontId="1" fillId="11" borderId="0" xfId="0" applyNumberFormat="1" applyFont="1" applyFill="1" applyBorder="1"/>
    <xf numFmtId="0" fontId="0" fillId="0" borderId="34" xfId="0" applyFill="1" applyBorder="1" applyAlignment="1" applyProtection="1">
      <alignment wrapText="1"/>
    </xf>
    <xf numFmtId="0" fontId="0" fillId="0" borderId="34" xfId="0" applyFill="1" applyBorder="1" applyProtection="1">
      <protection locked="0"/>
    </xf>
    <xf numFmtId="14" fontId="0" fillId="0" borderId="34" xfId="0" applyNumberFormat="1" applyFill="1" applyBorder="1" applyProtection="1"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protection locked="0"/>
    </xf>
    <xf numFmtId="9" fontId="0" fillId="0" borderId="34" xfId="0" applyNumberFormat="1" applyFill="1" applyBorder="1" applyProtection="1">
      <protection locked="0"/>
    </xf>
    <xf numFmtId="1" fontId="0" fillId="0" borderId="34" xfId="0" applyNumberFormat="1" applyFill="1" applyBorder="1" applyProtection="1">
      <protection locked="0"/>
    </xf>
    <xf numFmtId="0" fontId="0" fillId="0" borderId="35" xfId="0" applyFill="1" applyBorder="1" applyProtection="1">
      <protection locked="0"/>
    </xf>
    <xf numFmtId="14" fontId="0" fillId="0" borderId="35" xfId="0" applyNumberFormat="1" applyFill="1" applyBorder="1" applyProtection="1"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protection locked="0"/>
    </xf>
    <xf numFmtId="9" fontId="0" fillId="0" borderId="35" xfId="0" applyNumberFormat="1" applyFill="1" applyBorder="1" applyProtection="1">
      <protection locked="0"/>
    </xf>
    <xf numFmtId="1" fontId="0" fillId="0" borderId="35" xfId="0" applyNumberFormat="1" applyFill="1" applyBorder="1" applyProtection="1">
      <protection locked="0"/>
    </xf>
    <xf numFmtId="2" fontId="1" fillId="0" borderId="34" xfId="0" applyNumberFormat="1" applyFont="1" applyFill="1" applyBorder="1"/>
    <xf numFmtId="2" fontId="1" fillId="0" borderId="35" xfId="0" applyNumberFormat="1" applyFont="1" applyFill="1" applyBorder="1"/>
    <xf numFmtId="2" fontId="1" fillId="0" borderId="27" xfId="0" applyNumberFormat="1" applyFont="1" applyFill="1" applyBorder="1"/>
    <xf numFmtId="0" fontId="1" fillId="9" borderId="3" xfId="0" applyFont="1" applyFill="1" applyBorder="1" applyAlignment="1" applyProtection="1">
      <alignment horizontal="center" vertical="center" textRotation="90" wrapText="1"/>
    </xf>
    <xf numFmtId="0" fontId="4" fillId="7" borderId="13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3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7" borderId="38" xfId="0" applyFont="1" applyFill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1">
    <cellStyle name="Κανονικό" xfId="0" builtinId="0"/>
  </cellStyles>
  <dxfs count="2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71438</xdr:rowOff>
    </xdr:from>
    <xdr:to>
      <xdr:col>1</xdr:col>
      <xdr:colOff>571500</xdr:colOff>
      <xdr:row>2</xdr:row>
      <xdr:rowOff>157163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71438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119740</xdr:colOff>
      <xdr:row>0</xdr:row>
      <xdr:rowOff>54768</xdr:rowOff>
    </xdr:from>
    <xdr:to>
      <xdr:col>1</xdr:col>
      <xdr:colOff>750094</xdr:colOff>
      <xdr:row>2</xdr:row>
      <xdr:rowOff>140493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115" y="54768"/>
          <a:ext cx="63035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332653</xdr:colOff>
      <xdr:row>0</xdr:row>
      <xdr:rowOff>69477</xdr:rowOff>
    </xdr:from>
    <xdr:to>
      <xdr:col>1</xdr:col>
      <xdr:colOff>941295</xdr:colOff>
      <xdr:row>2</xdr:row>
      <xdr:rowOff>155202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447" y="69477"/>
          <a:ext cx="608642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209387</xdr:colOff>
      <xdr:row>0</xdr:row>
      <xdr:rowOff>80682</xdr:rowOff>
    </xdr:from>
    <xdr:to>
      <xdr:col>1</xdr:col>
      <xdr:colOff>861008</xdr:colOff>
      <xdr:row>2</xdr:row>
      <xdr:rowOff>166407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81" y="80682"/>
          <a:ext cx="651621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164564</xdr:colOff>
      <xdr:row>0</xdr:row>
      <xdr:rowOff>103095</xdr:rowOff>
    </xdr:from>
    <xdr:to>
      <xdr:col>1</xdr:col>
      <xdr:colOff>760157</xdr:colOff>
      <xdr:row>2</xdr:row>
      <xdr:rowOff>188820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917" y="103095"/>
          <a:ext cx="59559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164563</xdr:colOff>
      <xdr:row>0</xdr:row>
      <xdr:rowOff>103094</xdr:rowOff>
    </xdr:from>
    <xdr:to>
      <xdr:col>1</xdr:col>
      <xdr:colOff>838597</xdr:colOff>
      <xdr:row>2</xdr:row>
      <xdr:rowOff>188819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151" y="103094"/>
          <a:ext cx="67403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164563</xdr:colOff>
      <xdr:row>0</xdr:row>
      <xdr:rowOff>47064</xdr:rowOff>
    </xdr:from>
    <xdr:to>
      <xdr:col>1</xdr:col>
      <xdr:colOff>861007</xdr:colOff>
      <xdr:row>2</xdr:row>
      <xdr:rowOff>132789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75" y="47064"/>
          <a:ext cx="69644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299034</xdr:colOff>
      <xdr:row>0</xdr:row>
      <xdr:rowOff>58271</xdr:rowOff>
    </xdr:from>
    <xdr:to>
      <xdr:col>1</xdr:col>
      <xdr:colOff>872215</xdr:colOff>
      <xdr:row>2</xdr:row>
      <xdr:rowOff>143996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210" y="58271"/>
          <a:ext cx="573181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180975</xdr:rowOff>
    </xdr:from>
    <xdr:to>
      <xdr:col>1</xdr:col>
      <xdr:colOff>1133475</xdr:colOff>
      <xdr:row>3</xdr:row>
      <xdr:rowOff>76200</xdr:rowOff>
    </xdr:to>
    <xdr:pic>
      <xdr:nvPicPr>
        <xdr:cNvPr id="5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18097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102393</xdr:rowOff>
    </xdr:from>
    <xdr:to>
      <xdr:col>1</xdr:col>
      <xdr:colOff>607218</xdr:colOff>
      <xdr:row>2</xdr:row>
      <xdr:rowOff>188118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2393"/>
          <a:ext cx="57864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107835</xdr:colOff>
      <xdr:row>0</xdr:row>
      <xdr:rowOff>90487</xdr:rowOff>
    </xdr:from>
    <xdr:to>
      <xdr:col>1</xdr:col>
      <xdr:colOff>654845</xdr:colOff>
      <xdr:row>2</xdr:row>
      <xdr:rowOff>176212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116" y="90487"/>
          <a:ext cx="54701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108534</xdr:colOff>
      <xdr:row>0</xdr:row>
      <xdr:rowOff>91888</xdr:rowOff>
    </xdr:from>
    <xdr:to>
      <xdr:col>1</xdr:col>
      <xdr:colOff>726538</xdr:colOff>
      <xdr:row>2</xdr:row>
      <xdr:rowOff>177613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299" y="91888"/>
          <a:ext cx="61800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97327</xdr:colOff>
      <xdr:row>0</xdr:row>
      <xdr:rowOff>61072</xdr:rowOff>
    </xdr:from>
    <xdr:to>
      <xdr:col>3</xdr:col>
      <xdr:colOff>22411</xdr:colOff>
      <xdr:row>2</xdr:row>
      <xdr:rowOff>99172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33" y="61072"/>
          <a:ext cx="530202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238802</xdr:colOff>
      <xdr:row>0</xdr:row>
      <xdr:rowOff>90487</xdr:rowOff>
    </xdr:from>
    <xdr:to>
      <xdr:col>1</xdr:col>
      <xdr:colOff>800777</xdr:colOff>
      <xdr:row>2</xdr:row>
      <xdr:rowOff>176212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896" y="90487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108535</xdr:colOff>
      <xdr:row>0</xdr:row>
      <xdr:rowOff>69476</xdr:rowOff>
    </xdr:from>
    <xdr:to>
      <xdr:col>1</xdr:col>
      <xdr:colOff>704128</xdr:colOff>
      <xdr:row>2</xdr:row>
      <xdr:rowOff>155201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35" y="69476"/>
          <a:ext cx="59559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560294</xdr:colOff>
      <xdr:row>0</xdr:row>
      <xdr:rowOff>89647</xdr:rowOff>
    </xdr:from>
    <xdr:to>
      <xdr:col>1</xdr:col>
      <xdr:colOff>1155887</xdr:colOff>
      <xdr:row>2</xdr:row>
      <xdr:rowOff>175372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89647"/>
          <a:ext cx="59559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250708</xdr:colOff>
      <xdr:row>0</xdr:row>
      <xdr:rowOff>66676</xdr:rowOff>
    </xdr:from>
    <xdr:to>
      <xdr:col>1</xdr:col>
      <xdr:colOff>881062</xdr:colOff>
      <xdr:row>2</xdr:row>
      <xdr:rowOff>152401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802" y="66676"/>
          <a:ext cx="63035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ziatzoulis/Local%20Settings/Temporary%20Internet%20files/Content.Outlook/D6FIJPTU/&#923;&#951;&#966;&#952;&#941;&#957;&#964;&#945;%20&#945;&#961;&#967;&#949;&#943;&#945;/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workbookViewId="0">
      <selection activeCell="E7" sqref="E7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3.85546875" bestFit="1" customWidth="1"/>
    <col min="6" max="6" width="8.28515625" customWidth="1"/>
    <col min="7" max="7" width="21" bestFit="1" customWidth="1"/>
    <col min="8" max="8" width="15" bestFit="1" customWidth="1"/>
    <col min="9" max="9" width="3.7109375" bestFit="1" customWidth="1"/>
    <col min="10" max="10" width="15" bestFit="1" customWidth="1"/>
    <col min="11" max="11" width="18.140625" bestFit="1" customWidth="1"/>
    <col min="12" max="12" width="4.28515625" bestFit="1" customWidth="1"/>
    <col min="13" max="15" width="6.5703125" bestFit="1" customWidth="1"/>
    <col min="16" max="18" width="3.7109375" bestFit="1" customWidth="1"/>
    <col min="19" max="19" width="13.140625" bestFit="1" customWidth="1"/>
    <col min="20" max="20" width="14" customWidth="1"/>
  </cols>
  <sheetData>
    <row r="1" spans="2:20" ht="289.5" thickBot="1">
      <c r="B1" s="1" t="s">
        <v>49</v>
      </c>
      <c r="C1" s="1" t="s">
        <v>35</v>
      </c>
      <c r="D1" s="72" t="s">
        <v>62</v>
      </c>
      <c r="E1" s="72" t="s">
        <v>87</v>
      </c>
      <c r="F1" s="1" t="s">
        <v>36</v>
      </c>
      <c r="G1" s="70" t="s">
        <v>0</v>
      </c>
      <c r="H1" s="79" t="s">
        <v>1</v>
      </c>
      <c r="I1" s="80" t="s">
        <v>2</v>
      </c>
      <c r="J1" s="45" t="s">
        <v>55</v>
      </c>
      <c r="K1" s="47" t="s">
        <v>33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13" t="s">
        <v>10</v>
      </c>
      <c r="S1" s="14" t="s">
        <v>7</v>
      </c>
      <c r="T1" s="31" t="s">
        <v>58</v>
      </c>
    </row>
    <row r="2" spans="2:20" ht="15.75" thickBot="1">
      <c r="B2" s="4" t="s">
        <v>50</v>
      </c>
      <c r="C2" s="4" t="s">
        <v>37</v>
      </c>
      <c r="D2" s="71" t="s">
        <v>61</v>
      </c>
      <c r="E2" s="71" t="s">
        <v>88</v>
      </c>
      <c r="F2" s="30" t="s">
        <v>45</v>
      </c>
      <c r="G2" s="77" t="s">
        <v>11</v>
      </c>
      <c r="H2" s="77" t="s">
        <v>12</v>
      </c>
      <c r="I2" s="81"/>
      <c r="J2" s="15" t="s">
        <v>56</v>
      </c>
      <c r="K2" s="48" t="s">
        <v>69</v>
      </c>
      <c r="L2" s="5" t="s">
        <v>12</v>
      </c>
      <c r="M2" s="5"/>
      <c r="N2" s="5"/>
      <c r="O2" s="5"/>
      <c r="P2" s="5"/>
      <c r="Q2" s="5"/>
      <c r="R2" s="5"/>
      <c r="S2" s="4" t="s">
        <v>30</v>
      </c>
      <c r="T2" s="4"/>
    </row>
    <row r="3" spans="2:20" ht="15.75" thickBot="1">
      <c r="B3" s="6" t="s">
        <v>51</v>
      </c>
      <c r="C3" s="4" t="s">
        <v>38</v>
      </c>
      <c r="D3" s="6" t="s">
        <v>15</v>
      </c>
      <c r="E3" s="6" t="s">
        <v>89</v>
      </c>
      <c r="G3" s="78" t="s">
        <v>13</v>
      </c>
      <c r="H3" s="82" t="s">
        <v>14</v>
      </c>
      <c r="I3" s="29"/>
      <c r="J3" s="46" t="s">
        <v>57</v>
      </c>
      <c r="K3" s="49" t="s">
        <v>74</v>
      </c>
      <c r="L3" s="7" t="s">
        <v>14</v>
      </c>
      <c r="M3" s="7"/>
      <c r="N3" s="7"/>
      <c r="O3" s="7"/>
      <c r="P3" s="7"/>
      <c r="Q3" s="7"/>
      <c r="R3" s="7"/>
      <c r="S3" s="4" t="s">
        <v>31</v>
      </c>
    </row>
    <row r="4" spans="2:20" ht="15.75" thickBot="1">
      <c r="C4" s="4" t="s">
        <v>39</v>
      </c>
      <c r="H4" s="78" t="s">
        <v>15</v>
      </c>
      <c r="I4" s="30"/>
      <c r="J4" s="5"/>
      <c r="K4" s="5"/>
      <c r="S4" s="6" t="s">
        <v>32</v>
      </c>
    </row>
    <row r="5" spans="2:20">
      <c r="C5" s="4" t="s">
        <v>40</v>
      </c>
      <c r="K5" s="15"/>
    </row>
    <row r="6" spans="2:20">
      <c r="C6" s="4" t="s">
        <v>41</v>
      </c>
    </row>
    <row r="7" spans="2:20">
      <c r="C7" s="4" t="s">
        <v>42</v>
      </c>
    </row>
    <row r="8" spans="2:20">
      <c r="C8" s="4" t="s">
        <v>43</v>
      </c>
    </row>
    <row r="9" spans="2:20">
      <c r="C9" s="4" t="s">
        <v>44</v>
      </c>
    </row>
    <row r="10" spans="2:20">
      <c r="C10" s="4" t="s">
        <v>46</v>
      </c>
    </row>
    <row r="11" spans="2:20">
      <c r="C11" s="4" t="s">
        <v>47</v>
      </c>
    </row>
    <row r="12" spans="2:20" ht="15.75" thickBot="1">
      <c r="C12" s="6" t="s">
        <v>48</v>
      </c>
    </row>
  </sheetData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1"/>
  <sheetViews>
    <sheetView zoomScale="80" zoomScaleNormal="80" workbookViewId="0">
      <selection activeCell="A11" sqref="A11"/>
    </sheetView>
  </sheetViews>
  <sheetFormatPr defaultRowHeight="15"/>
  <cols>
    <col min="1" max="1" width="5.5703125" customWidth="1"/>
    <col min="2" max="2" width="17.42578125" customWidth="1"/>
    <col min="3" max="3" width="20.28515625" customWidth="1"/>
    <col min="4" max="4" width="17.85546875" customWidth="1"/>
    <col min="7" max="7" width="14.140625" customWidth="1"/>
    <col min="10" max="10" width="15.7109375" customWidth="1"/>
    <col min="11" max="11" width="6.42578125" customWidth="1"/>
    <col min="13" max="13" width="11" bestFit="1" customWidth="1"/>
    <col min="14" max="21" width="6.7109375" bestFit="1" customWidth="1"/>
    <col min="23" max="23" width="6.7109375" bestFit="1" customWidth="1"/>
    <col min="24" max="24" width="13.42578125" bestFit="1" customWidth="1"/>
    <col min="25" max="25" width="6.85546875" customWidth="1"/>
    <col min="26" max="26" width="7" customWidth="1"/>
    <col min="27" max="27" width="6.28515625" customWidth="1"/>
    <col min="30" max="30" width="7.5703125" customWidth="1"/>
    <col min="31" max="35" width="6.7109375" bestFit="1" customWidth="1"/>
    <col min="36" max="36" width="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820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80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8" customFormat="1">
      <c r="A11" s="28">
        <f>IF(ISBLANK(#REF!),"",IF(ISNUMBER(A10),A10+1,1))</f>
        <v>1</v>
      </c>
      <c r="B11" s="8" t="s">
        <v>375</v>
      </c>
      <c r="C11" s="8" t="s">
        <v>132</v>
      </c>
      <c r="D11" s="8" t="s">
        <v>147</v>
      </c>
      <c r="E11" s="8" t="s">
        <v>41</v>
      </c>
      <c r="F11" s="8" t="s">
        <v>89</v>
      </c>
      <c r="G11" s="8" t="s">
        <v>61</v>
      </c>
      <c r="H11" s="8" t="s">
        <v>12</v>
      </c>
      <c r="I11" s="8" t="s">
        <v>11</v>
      </c>
      <c r="J11" s="37">
        <v>38649</v>
      </c>
      <c r="K11" s="51">
        <v>7.95</v>
      </c>
      <c r="L11" s="12"/>
      <c r="M11" s="12" t="s">
        <v>12</v>
      </c>
      <c r="N11" s="12"/>
      <c r="O11" s="12"/>
      <c r="P11" s="8">
        <v>0</v>
      </c>
      <c r="Q11" s="8">
        <v>0</v>
      </c>
      <c r="R11" s="8">
        <v>0</v>
      </c>
      <c r="S11" s="8">
        <v>4</v>
      </c>
      <c r="T11" s="8">
        <v>2</v>
      </c>
      <c r="U11" s="8">
        <v>15</v>
      </c>
      <c r="V11" s="11"/>
      <c r="W11" s="85"/>
      <c r="X11" s="12"/>
      <c r="Y11" s="12" t="s">
        <v>14</v>
      </c>
      <c r="Z11" s="12" t="s">
        <v>14</v>
      </c>
      <c r="AA11" s="23">
        <f>IF(ISBLANK(#REF!),"",IF(K11&gt;5,ROUND(0.5*(K11-5),2),0))</f>
        <v>1.48</v>
      </c>
      <c r="AB11" s="23">
        <f>IF(ISBLANK(#REF!),"",IF(L11="ΝΑΙ",6,(IF(M11="ΝΑΙ",4,0))))</f>
        <v>4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4</v>
      </c>
      <c r="AE11" s="23">
        <f>IF(ISBLANK(#REF!),"",MIN(3,0.5*INT((P11*12+Q11+ROUND(R11/30,0))/6)))</f>
        <v>0</v>
      </c>
      <c r="AF11" s="23">
        <f>IF(ISBLANK(#REF!),"",0.25*(S11*12+T11+ROUND(U11/30,0)))</f>
        <v>12.75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18.23</v>
      </c>
    </row>
    <row r="12" spans="1:37" s="8" customFormat="1">
      <c r="A12" s="28">
        <f>IF(ISBLANK(#REF!),"",IF(ISNUMBER(A11),A11+1,1))</f>
        <v>2</v>
      </c>
      <c r="B12" s="8" t="s">
        <v>373</v>
      </c>
      <c r="C12" s="8" t="s">
        <v>134</v>
      </c>
      <c r="D12" s="8" t="s">
        <v>313</v>
      </c>
      <c r="E12" s="8" t="s">
        <v>41</v>
      </c>
      <c r="F12" s="8" t="s">
        <v>89</v>
      </c>
      <c r="G12" s="8" t="s">
        <v>61</v>
      </c>
      <c r="H12" s="8" t="s">
        <v>12</v>
      </c>
      <c r="I12" s="8" t="s">
        <v>11</v>
      </c>
      <c r="J12" s="37">
        <v>37663</v>
      </c>
      <c r="K12" s="51">
        <v>8.1</v>
      </c>
      <c r="L12" s="12"/>
      <c r="M12" s="12" t="s">
        <v>12</v>
      </c>
      <c r="N12" s="12"/>
      <c r="O12" s="12"/>
      <c r="P12" s="8">
        <v>0</v>
      </c>
      <c r="Q12" s="8">
        <v>0</v>
      </c>
      <c r="R12" s="8">
        <v>0</v>
      </c>
      <c r="S12" s="8">
        <v>3</v>
      </c>
      <c r="T12" s="8">
        <v>6</v>
      </c>
      <c r="U12" s="8">
        <v>7</v>
      </c>
      <c r="V12" s="11"/>
      <c r="W12" s="85"/>
      <c r="X12" s="12"/>
      <c r="Y12" s="12" t="s">
        <v>14</v>
      </c>
      <c r="Z12" s="12" t="s">
        <v>14</v>
      </c>
      <c r="AA12" s="23">
        <f>IF(ISBLANK(#REF!),"",IF(K12&gt;5,ROUND(0.5*(K12-5),2),0))</f>
        <v>1.55</v>
      </c>
      <c r="AB12" s="23">
        <f>IF(ISBLANK(#REF!),"",IF(L12="ΝΑΙ",6,(IF(M12="ΝΑΙ",4,0))))</f>
        <v>4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4</v>
      </c>
      <c r="AE12" s="23">
        <f>IF(ISBLANK(#REF!),"",MIN(3,0.5*INT((P12*12+Q12+ROUND(R12/30,0))/6)))</f>
        <v>0</v>
      </c>
      <c r="AF12" s="23">
        <f>IF(ISBLANK(#REF!),"",0.25*(S12*12+T12+ROUND(U12/30,0)))</f>
        <v>10.5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0</v>
      </c>
      <c r="AJ12" s="27">
        <f>IF(ISBLANK(#REF!),"",MAX(AG12:AI12))</f>
        <v>0</v>
      </c>
      <c r="AK12" s="181">
        <f>IF(ISBLANK(#REF!),"",AA12+SUM(AD12:AF12,AJ12))</f>
        <v>16.05</v>
      </c>
    </row>
    <row r="13" spans="1:37" s="8" customFormat="1">
      <c r="A13" s="28">
        <f>IF(ISBLANK(#REF!),"",IF(ISNUMBER(A12),A12+1,1))</f>
        <v>3</v>
      </c>
      <c r="B13" s="16" t="s">
        <v>417</v>
      </c>
      <c r="C13" s="16" t="s">
        <v>418</v>
      </c>
      <c r="D13" s="16" t="s">
        <v>96</v>
      </c>
      <c r="E13" s="16" t="s">
        <v>41</v>
      </c>
      <c r="F13" s="16" t="s">
        <v>89</v>
      </c>
      <c r="G13" s="16" t="s">
        <v>61</v>
      </c>
      <c r="H13" s="16" t="s">
        <v>12</v>
      </c>
      <c r="I13" s="16" t="s">
        <v>11</v>
      </c>
      <c r="J13" s="90">
        <v>39548</v>
      </c>
      <c r="K13" s="54">
        <v>7.79</v>
      </c>
      <c r="L13" s="17"/>
      <c r="M13" s="17" t="s">
        <v>12</v>
      </c>
      <c r="N13" s="17"/>
      <c r="O13" s="17"/>
      <c r="P13" s="16">
        <v>3</v>
      </c>
      <c r="Q13" s="16">
        <v>0</v>
      </c>
      <c r="R13" s="16">
        <v>9</v>
      </c>
      <c r="S13" s="16">
        <v>1</v>
      </c>
      <c r="T13" s="16">
        <v>11</v>
      </c>
      <c r="U13" s="16">
        <v>17</v>
      </c>
      <c r="V13" s="26"/>
      <c r="W13" s="87"/>
      <c r="X13" s="17"/>
      <c r="Y13" s="17" t="s">
        <v>14</v>
      </c>
      <c r="Z13" s="17" t="s">
        <v>14</v>
      </c>
      <c r="AA13" s="23">
        <f>IF(ISBLANK(#REF!),"",IF(K13&gt;5,ROUND(0.5*(K13-5),2),0))</f>
        <v>1.4</v>
      </c>
      <c r="AB13" s="23">
        <f>IF(ISBLANK(#REF!),"",IF(L13="ΝΑΙ",6,(IF(M13="ΝΑΙ",4,0))))</f>
        <v>4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4</v>
      </c>
      <c r="AE13" s="23">
        <f>IF(ISBLANK(#REF!),"",MIN(3,0.5*INT((P13*12+Q13+ROUND(R13/30,0))/6)))</f>
        <v>3</v>
      </c>
      <c r="AF13" s="23">
        <f>IF(ISBLANK(#REF!),"",0.25*(S13*12+T13+ROUND(U13/30,0)))</f>
        <v>6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14.4</v>
      </c>
    </row>
    <row r="14" spans="1:37" s="8" customFormat="1">
      <c r="A14" s="28">
        <f>IF(ISBLANK(#REF!),"",IF(ISNUMBER(A13),A13+1,1))</f>
        <v>4</v>
      </c>
      <c r="B14" s="8" t="s">
        <v>436</v>
      </c>
      <c r="C14" s="8" t="s">
        <v>107</v>
      </c>
      <c r="D14" s="8" t="s">
        <v>328</v>
      </c>
      <c r="E14" s="8" t="s">
        <v>41</v>
      </c>
      <c r="F14" s="8" t="s">
        <v>89</v>
      </c>
      <c r="G14" s="8" t="s">
        <v>61</v>
      </c>
      <c r="H14" s="8" t="s">
        <v>12</v>
      </c>
      <c r="I14" s="8" t="s">
        <v>11</v>
      </c>
      <c r="J14" s="37">
        <v>39763</v>
      </c>
      <c r="K14" s="51">
        <v>7.52</v>
      </c>
      <c r="L14" s="12"/>
      <c r="M14" s="12"/>
      <c r="N14" s="12"/>
      <c r="O14" s="12"/>
      <c r="P14" s="8">
        <v>3</v>
      </c>
      <c r="Q14" s="8">
        <v>0</v>
      </c>
      <c r="R14" s="8">
        <v>12</v>
      </c>
      <c r="S14" s="8">
        <v>3</v>
      </c>
      <c r="T14" s="8">
        <v>2</v>
      </c>
      <c r="U14" s="8">
        <v>17</v>
      </c>
      <c r="V14" s="11"/>
      <c r="W14" s="85"/>
      <c r="X14" s="12"/>
      <c r="Y14" s="12" t="s">
        <v>14</v>
      </c>
      <c r="Z14" s="12" t="s">
        <v>14</v>
      </c>
      <c r="AA14" s="23">
        <f>IF(ISBLANK(#REF!),"",IF(K14&gt;5,ROUND(0.5*(K14-5),2),0))</f>
        <v>1.26</v>
      </c>
      <c r="AB14" s="23">
        <f>IF(ISBLANK(#REF!),"",IF(L14="ΝΑΙ",6,(IF(M14="ΝΑΙ",4,0))))</f>
        <v>0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0</v>
      </c>
      <c r="AE14" s="23">
        <f>IF(ISBLANK(#REF!),"",MIN(3,0.5*INT((P14*12+Q14+ROUND(R14/30,0))/6)))</f>
        <v>3</v>
      </c>
      <c r="AF14" s="23">
        <f>IF(ISBLANK(#REF!),"",0.25*(S14*12+T14+ROUND(U14/30,0)))</f>
        <v>9.75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14.01</v>
      </c>
    </row>
    <row r="15" spans="1:37" s="8" customFormat="1">
      <c r="A15" s="28">
        <f>IF(ISBLANK(#REF!),"",IF(ISNUMBER(A14),A14+1,1))</f>
        <v>5</v>
      </c>
      <c r="B15" s="8" t="s">
        <v>347</v>
      </c>
      <c r="C15" s="24" t="s">
        <v>120</v>
      </c>
      <c r="D15" s="8" t="s">
        <v>348</v>
      </c>
      <c r="E15" s="8" t="s">
        <v>41</v>
      </c>
      <c r="F15" s="8" t="s">
        <v>89</v>
      </c>
      <c r="G15" s="8" t="s">
        <v>61</v>
      </c>
      <c r="H15" s="8" t="s">
        <v>12</v>
      </c>
      <c r="I15" s="8" t="s">
        <v>11</v>
      </c>
      <c r="J15" s="37">
        <v>41353</v>
      </c>
      <c r="K15" s="53">
        <v>7.16</v>
      </c>
      <c r="L15" s="25"/>
      <c r="M15" s="12"/>
      <c r="N15" s="12"/>
      <c r="O15" s="12"/>
      <c r="P15" s="9">
        <v>0</v>
      </c>
      <c r="Q15" s="9">
        <v>4</v>
      </c>
      <c r="R15" s="9">
        <v>14</v>
      </c>
      <c r="S15" s="9">
        <v>1</v>
      </c>
      <c r="T15" s="9">
        <v>2</v>
      </c>
      <c r="U15" s="9">
        <v>18</v>
      </c>
      <c r="V15" s="10">
        <v>0.67</v>
      </c>
      <c r="W15" s="83"/>
      <c r="X15" s="12"/>
      <c r="Y15" s="12" t="s">
        <v>14</v>
      </c>
      <c r="Z15" s="12" t="s">
        <v>14</v>
      </c>
      <c r="AA15" s="23">
        <f>IF(ISBLANK(#REF!),"",IF(K15&gt;5,ROUND(0.5*(K15-5),2),0))</f>
        <v>1.08</v>
      </c>
      <c r="AB15" s="23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0</v>
      </c>
      <c r="AE15" s="23">
        <f>IF(ISBLANK(#REF!),"",MIN(3,0.5*INT((P15*12+Q15+ROUND(R15/30,0))/6)))</f>
        <v>0</v>
      </c>
      <c r="AF15" s="23">
        <f>IF(ISBLANK(#REF!),"",0.25*(S15*12+T15+ROUND(U15/30,0)))</f>
        <v>3.75</v>
      </c>
      <c r="AG15" s="27">
        <f>IF(ISBLANK(#REF!),"",IF(V15&gt;=67%,7,0))</f>
        <v>7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7</v>
      </c>
      <c r="AK15" s="181">
        <f>IF(ISBLANK(#REF!),"",AA15+SUM(AD15:AF15,AJ15))</f>
        <v>11.83</v>
      </c>
    </row>
    <row r="16" spans="1:37" s="8" customFormat="1">
      <c r="A16" s="28">
        <f>IF(ISBLANK(#REF!),"",IF(ISNUMBER(A15),A15+1,1))</f>
        <v>6</v>
      </c>
      <c r="B16" s="16" t="s">
        <v>376</v>
      </c>
      <c r="C16" s="16" t="s">
        <v>377</v>
      </c>
      <c r="D16" s="16" t="s">
        <v>378</v>
      </c>
      <c r="E16" s="16" t="s">
        <v>41</v>
      </c>
      <c r="F16" s="16" t="s">
        <v>89</v>
      </c>
      <c r="G16" s="16" t="s">
        <v>61</v>
      </c>
      <c r="H16" s="16" t="s">
        <v>12</v>
      </c>
      <c r="I16" s="16" t="s">
        <v>11</v>
      </c>
      <c r="J16" s="90">
        <v>39351</v>
      </c>
      <c r="K16" s="54">
        <v>6.99</v>
      </c>
      <c r="L16" s="17"/>
      <c r="M16" s="17"/>
      <c r="N16" s="17"/>
      <c r="O16" s="17" t="s">
        <v>12</v>
      </c>
      <c r="P16" s="16">
        <v>1</v>
      </c>
      <c r="Q16" s="16">
        <v>7</v>
      </c>
      <c r="R16" s="16">
        <v>12</v>
      </c>
      <c r="S16" s="16">
        <v>1</v>
      </c>
      <c r="T16" s="16">
        <v>11</v>
      </c>
      <c r="U16" s="16">
        <v>18</v>
      </c>
      <c r="V16" s="26"/>
      <c r="W16" s="87"/>
      <c r="X16" s="17"/>
      <c r="Y16" s="17" t="s">
        <v>14</v>
      </c>
      <c r="Z16" s="17" t="s">
        <v>14</v>
      </c>
      <c r="AA16" s="23">
        <f>IF(ISBLANK(#REF!),"",IF(K16&gt;5,ROUND(0.5*(K16-5),2),0))</f>
        <v>1</v>
      </c>
      <c r="AB16" s="23">
        <f>IF(ISBLANK(#REF!),"",IF(L16="ΝΑΙ",6,(IF(M16="ΝΑΙ",4,0))))</f>
        <v>0</v>
      </c>
      <c r="AC16" s="23">
        <f>IF(ISBLANK(#REF!),"",IF(E16="ΠΕ23",IF(N16="ΝΑΙ",3,(IF(O16="ΝΑΙ",2,0))),IF(N16="ΝΑΙ",3,(IF(O16="ΝΑΙ",2,0)))))</f>
        <v>2</v>
      </c>
      <c r="AD16" s="23">
        <f>IF(ISBLANK(#REF!),"",MAX(AB16:AC16))</f>
        <v>2</v>
      </c>
      <c r="AE16" s="23">
        <f>IF(ISBLANK(#REF!),"",MIN(3,0.5*INT((P16*12+Q16+ROUND(R16/30,0))/6)))</f>
        <v>1.5</v>
      </c>
      <c r="AF16" s="23">
        <f>IF(ISBLANK(#REF!),"",0.25*(S16*12+T16+ROUND(U16/30,0)))</f>
        <v>6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10.5</v>
      </c>
    </row>
    <row r="17" spans="1:37" s="8" customFormat="1">
      <c r="A17" s="28">
        <f>IF(ISBLANK(#REF!),"",IF(ISNUMBER(A16),A16+1,1))</f>
        <v>7</v>
      </c>
      <c r="B17" s="16" t="s">
        <v>440</v>
      </c>
      <c r="C17" s="16" t="s">
        <v>149</v>
      </c>
      <c r="D17" s="16" t="s">
        <v>112</v>
      </c>
      <c r="E17" s="16" t="s">
        <v>41</v>
      </c>
      <c r="F17" s="16" t="s">
        <v>89</v>
      </c>
      <c r="G17" s="16" t="s">
        <v>61</v>
      </c>
      <c r="H17" s="16" t="s">
        <v>12</v>
      </c>
      <c r="I17" s="16" t="s">
        <v>11</v>
      </c>
      <c r="J17" s="90">
        <v>37368</v>
      </c>
      <c r="K17" s="54">
        <v>6.2</v>
      </c>
      <c r="L17" s="17"/>
      <c r="M17" s="17"/>
      <c r="N17" s="17"/>
      <c r="O17" s="17"/>
      <c r="P17" s="16">
        <v>0</v>
      </c>
      <c r="Q17" s="16">
        <v>0</v>
      </c>
      <c r="R17" s="16">
        <v>0</v>
      </c>
      <c r="S17" s="16">
        <v>3</v>
      </c>
      <c r="T17" s="16">
        <v>2</v>
      </c>
      <c r="U17" s="16">
        <v>18</v>
      </c>
      <c r="V17" s="26"/>
      <c r="W17" s="87"/>
      <c r="X17" s="17"/>
      <c r="Y17" s="17" t="s">
        <v>14</v>
      </c>
      <c r="Z17" s="17" t="s">
        <v>14</v>
      </c>
      <c r="AA17" s="23">
        <f>IF(ISBLANK(#REF!),"",IF(K17&gt;5,ROUND(0.5*(K17-5),2),0))</f>
        <v>0.6</v>
      </c>
      <c r="AB17" s="23">
        <f>IF(ISBLANK(#REF!),"",IF(L17="ΝΑΙ",6,(IF(M17="ΝΑΙ",4,0))))</f>
        <v>0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0</v>
      </c>
      <c r="AE17" s="23">
        <f>IF(ISBLANK(#REF!),"",MIN(3,0.5*INT((P17*12+Q17+ROUND(R17/30,0))/6)))</f>
        <v>0</v>
      </c>
      <c r="AF17" s="23">
        <f>IF(ISBLANK(#REF!),"",0.25*(S17*12+T17+ROUND(U17/30,0)))</f>
        <v>9.75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10.35</v>
      </c>
    </row>
    <row r="18" spans="1:37" s="8" customFormat="1">
      <c r="A18" s="28">
        <f>IF(ISBLANK(#REF!),"",IF(ISNUMBER(A17),A17+1,1))</f>
        <v>8</v>
      </c>
      <c r="B18" s="16" t="s">
        <v>419</v>
      </c>
      <c r="C18" s="16" t="s">
        <v>146</v>
      </c>
      <c r="D18" s="16" t="s">
        <v>96</v>
      </c>
      <c r="E18" s="16" t="s">
        <v>41</v>
      </c>
      <c r="F18" s="16" t="s">
        <v>89</v>
      </c>
      <c r="G18" s="16" t="s">
        <v>61</v>
      </c>
      <c r="H18" s="16" t="s">
        <v>12</v>
      </c>
      <c r="I18" s="16" t="s">
        <v>11</v>
      </c>
      <c r="J18" s="90">
        <v>39736</v>
      </c>
      <c r="K18" s="54">
        <v>7.65</v>
      </c>
      <c r="L18" s="17"/>
      <c r="M18" s="17"/>
      <c r="N18" s="17"/>
      <c r="O18" s="17"/>
      <c r="P18" s="16">
        <v>2</v>
      </c>
      <c r="Q18" s="16">
        <v>3</v>
      </c>
      <c r="R18" s="16">
        <v>23</v>
      </c>
      <c r="S18" s="16">
        <v>1</v>
      </c>
      <c r="T18" s="16">
        <v>11</v>
      </c>
      <c r="U18" s="16">
        <v>28</v>
      </c>
      <c r="V18" s="26"/>
      <c r="W18" s="87"/>
      <c r="X18" s="17"/>
      <c r="Y18" s="17" t="s">
        <v>14</v>
      </c>
      <c r="Z18" s="17" t="s">
        <v>14</v>
      </c>
      <c r="AA18" s="23">
        <f>IF(ISBLANK(#REF!),"",IF(K18&gt;5,ROUND(0.5*(K18-5),2),0))</f>
        <v>1.33</v>
      </c>
      <c r="AB18" s="23">
        <f>IF(ISBLANK(#REF!),"",IF(L18="ΝΑΙ",6,(IF(M18="ΝΑΙ",4,0))))</f>
        <v>0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0</v>
      </c>
      <c r="AE18" s="23">
        <f>IF(ISBLANK(#REF!),"",MIN(3,0.5*INT((P18*12+Q18+ROUND(R18/30,0))/6)))</f>
        <v>2</v>
      </c>
      <c r="AF18" s="23">
        <f>IF(ISBLANK(#REF!),"",0.25*(S18*12+T18+ROUND(U18/30,0)))</f>
        <v>6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0</v>
      </c>
      <c r="AJ18" s="27">
        <f>IF(ISBLANK(#REF!),"",MAX(AG18:AI18))</f>
        <v>0</v>
      </c>
      <c r="AK18" s="181">
        <f>IF(ISBLANK(#REF!),"",AA18+SUM(AD18:AF18,AJ18))</f>
        <v>9.33</v>
      </c>
    </row>
    <row r="19" spans="1:37" s="8" customFormat="1">
      <c r="A19" s="28">
        <f>IF(ISBLANK(#REF!),"",IF(ISNUMBER(A18),A18+1,1))</f>
        <v>9</v>
      </c>
      <c r="B19" s="16" t="s">
        <v>405</v>
      </c>
      <c r="C19" s="16" t="s">
        <v>138</v>
      </c>
      <c r="D19" s="16" t="s">
        <v>144</v>
      </c>
      <c r="E19" s="16" t="s">
        <v>41</v>
      </c>
      <c r="F19" s="16" t="s">
        <v>88</v>
      </c>
      <c r="G19" s="16" t="s">
        <v>61</v>
      </c>
      <c r="H19" s="16" t="s">
        <v>12</v>
      </c>
      <c r="I19" s="16" t="s">
        <v>11</v>
      </c>
      <c r="J19" s="90">
        <v>40736</v>
      </c>
      <c r="K19" s="54">
        <v>7.94</v>
      </c>
      <c r="L19" s="17"/>
      <c r="M19" s="17" t="s">
        <v>12</v>
      </c>
      <c r="N19" s="17"/>
      <c r="O19" s="17"/>
      <c r="P19" s="16">
        <v>0</v>
      </c>
      <c r="Q19" s="16">
        <v>0</v>
      </c>
      <c r="R19" s="16">
        <v>0</v>
      </c>
      <c r="S19" s="16">
        <v>1</v>
      </c>
      <c r="T19" s="16">
        <v>2</v>
      </c>
      <c r="U19" s="16">
        <v>13</v>
      </c>
      <c r="V19" s="26"/>
      <c r="W19" s="87"/>
      <c r="X19" s="17"/>
      <c r="Y19" s="17" t="s">
        <v>14</v>
      </c>
      <c r="Z19" s="17" t="s">
        <v>14</v>
      </c>
      <c r="AA19" s="23">
        <f>IF(ISBLANK(#REF!),"",IF(K19&gt;5,ROUND(0.5*(K19-5),2),0))</f>
        <v>1.47</v>
      </c>
      <c r="AB19" s="23">
        <f>IF(ISBLANK(#REF!),"",IF(L19="ΝΑΙ",6,(IF(M19="ΝΑΙ",4,0))))</f>
        <v>4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4</v>
      </c>
      <c r="AE19" s="23">
        <f>IF(ISBLANK(#REF!),"",MIN(3,0.5*INT((P19*12+Q19+ROUND(R19/30,0))/6)))</f>
        <v>0</v>
      </c>
      <c r="AF19" s="23">
        <f>IF(ISBLANK(#REF!),"",0.25*(S19*12+T19+ROUND(U19/30,0)))</f>
        <v>3.5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8.9700000000000006</v>
      </c>
    </row>
    <row r="20" spans="1:37" s="16" customFormat="1">
      <c r="A20" s="28">
        <f>IF(ISBLANK(#REF!),"",IF(ISNUMBER(A19),A19+1,1))</f>
        <v>10</v>
      </c>
      <c r="B20" s="8" t="s">
        <v>346</v>
      </c>
      <c r="C20" s="8" t="s">
        <v>120</v>
      </c>
      <c r="D20" s="8" t="s">
        <v>167</v>
      </c>
      <c r="E20" s="8" t="s">
        <v>41</v>
      </c>
      <c r="F20" s="8" t="s">
        <v>89</v>
      </c>
      <c r="G20" s="8" t="s">
        <v>61</v>
      </c>
      <c r="H20" s="8" t="s">
        <v>12</v>
      </c>
      <c r="I20" s="8" t="s">
        <v>11</v>
      </c>
      <c r="J20" s="37">
        <v>42620</v>
      </c>
      <c r="K20" s="51">
        <v>7.82</v>
      </c>
      <c r="L20" s="12"/>
      <c r="M20" s="12"/>
      <c r="N20" s="12"/>
      <c r="O20" s="12"/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10"/>
      <c r="W20" s="83"/>
      <c r="X20" s="12" t="s">
        <v>30</v>
      </c>
      <c r="Y20" s="12" t="s">
        <v>14</v>
      </c>
      <c r="Z20" s="12" t="s">
        <v>14</v>
      </c>
      <c r="AA20" s="23">
        <f>IF(ISBLANK(#REF!),"",IF(K20&gt;5,ROUND(0.5*(K20-5),2),0))</f>
        <v>1.41</v>
      </c>
      <c r="AB20" s="23">
        <f>IF(ISBLANK(#REF!),"",IF(L20="ΝΑΙ",6,(IF(M20="ΝΑΙ",4,0))))</f>
        <v>0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0</v>
      </c>
      <c r="AE20" s="23">
        <f>IF(ISBLANK(#REF!),"",MIN(3,0.5*INT((P20*12+Q20+ROUND(R20/30,0))/6)))</f>
        <v>0</v>
      </c>
      <c r="AF20" s="23">
        <f>IF(ISBLANK(#REF!),"",0.25*(S20*12+T20+ROUND(U20/30,0)))</f>
        <v>0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7</v>
      </c>
      <c r="AJ20" s="27">
        <f>IF(ISBLANK(#REF!),"",MAX(AG20:AI20))</f>
        <v>7</v>
      </c>
      <c r="AK20" s="181">
        <f>IF(ISBLANK(#REF!),"",AA20+SUM(AD20:AF20,AJ20))</f>
        <v>8.41</v>
      </c>
    </row>
    <row r="21" spans="1:37" s="8" customFormat="1">
      <c r="A21" s="28">
        <f>IF(ISBLANK(#REF!),"",IF(ISNUMBER(A20),A20+1,1))</f>
        <v>11</v>
      </c>
      <c r="B21" s="8" t="s">
        <v>357</v>
      </c>
      <c r="C21" s="24" t="s">
        <v>358</v>
      </c>
      <c r="D21" s="8" t="s">
        <v>112</v>
      </c>
      <c r="E21" s="24" t="s">
        <v>41</v>
      </c>
      <c r="F21" s="24" t="s">
        <v>89</v>
      </c>
      <c r="G21" s="8" t="s">
        <v>61</v>
      </c>
      <c r="H21" s="8" t="s">
        <v>12</v>
      </c>
      <c r="I21" s="8" t="s">
        <v>11</v>
      </c>
      <c r="J21" s="37">
        <v>41932</v>
      </c>
      <c r="K21" s="53">
        <v>7.02</v>
      </c>
      <c r="L21" s="25"/>
      <c r="M21" s="12"/>
      <c r="N21" s="12"/>
      <c r="O21" s="12"/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10">
        <v>0.67</v>
      </c>
      <c r="W21" s="83"/>
      <c r="X21" s="12"/>
      <c r="Y21" s="12" t="s">
        <v>14</v>
      </c>
      <c r="Z21" s="12" t="s">
        <v>14</v>
      </c>
      <c r="AA21" s="23">
        <f>IF(ISBLANK(#REF!),"",IF(K21&gt;5,ROUND(0.5*(K21-5),2),0))</f>
        <v>1.01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0</v>
      </c>
      <c r="AF21" s="23">
        <f>IF(ISBLANK(#REF!),"",0.25*(S21*12+T21+ROUND(U21/30,0)))</f>
        <v>0</v>
      </c>
      <c r="AG21" s="27">
        <f>IF(ISBLANK(#REF!),"",IF(V21&gt;=67%,7,0))</f>
        <v>7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7</v>
      </c>
      <c r="AK21" s="181">
        <f>IF(ISBLANK(#REF!),"",AA21+SUM(AD21:AF21,AJ21))</f>
        <v>8.01</v>
      </c>
    </row>
    <row r="22" spans="1:37" s="16" customFormat="1">
      <c r="A22" s="28">
        <f>IF(ISBLANK(#REF!),"",IF(ISNUMBER(A21),A21+1,1))</f>
        <v>12</v>
      </c>
      <c r="B22" s="16" t="s">
        <v>438</v>
      </c>
      <c r="C22" s="16" t="s">
        <v>151</v>
      </c>
      <c r="D22" s="16" t="s">
        <v>107</v>
      </c>
      <c r="E22" s="16" t="s">
        <v>41</v>
      </c>
      <c r="F22" s="16" t="s">
        <v>89</v>
      </c>
      <c r="G22" s="16" t="s">
        <v>61</v>
      </c>
      <c r="H22" s="16" t="s">
        <v>12</v>
      </c>
      <c r="I22" s="16" t="s">
        <v>11</v>
      </c>
      <c r="J22" s="90">
        <v>38761</v>
      </c>
      <c r="K22" s="54">
        <v>7.42</v>
      </c>
      <c r="L22" s="17"/>
      <c r="M22" s="17"/>
      <c r="N22" s="17"/>
      <c r="O22" s="17"/>
      <c r="P22" s="16">
        <v>0</v>
      </c>
      <c r="Q22" s="16">
        <v>1</v>
      </c>
      <c r="R22" s="16">
        <v>22</v>
      </c>
      <c r="S22" s="16">
        <v>1</v>
      </c>
      <c r="T22" s="16">
        <v>11</v>
      </c>
      <c r="U22" s="16">
        <v>27</v>
      </c>
      <c r="V22" s="26"/>
      <c r="W22" s="87"/>
      <c r="X22" s="17"/>
      <c r="Y22" s="17" t="s">
        <v>14</v>
      </c>
      <c r="Z22" s="17" t="s">
        <v>14</v>
      </c>
      <c r="AA22" s="23">
        <f>IF(ISBLANK(#REF!),"",IF(K22&gt;5,ROUND(0.5*(K22-5),2),0))</f>
        <v>1.21</v>
      </c>
      <c r="AB22" s="23">
        <f>IF(ISBLANK(#REF!),"",IF(L22="ΝΑΙ",6,(IF(M22="ΝΑΙ",4,0))))</f>
        <v>0</v>
      </c>
      <c r="AC22" s="23">
        <f>IF(ISBLANK(#REF!),"",IF(E22="ΠΕ23",IF(N22="ΝΑΙ",3,(IF(O22="ΝΑΙ",2,0))),IF(N22="ΝΑΙ",3,(IF(O22="ΝΑΙ",2,0)))))</f>
        <v>0</v>
      </c>
      <c r="AD22" s="23">
        <f>IF(ISBLANK(#REF!),"",MAX(AB22:AC22))</f>
        <v>0</v>
      </c>
      <c r="AE22" s="23">
        <f>IF(ISBLANK(#REF!),"",MIN(3,0.5*INT((P22*12+Q22+ROUND(R22/30,0))/6)))</f>
        <v>0</v>
      </c>
      <c r="AF22" s="23">
        <f>IF(ISBLANK(#REF!),"",0.25*(S22*12+T22+ROUND(U22/30,0)))</f>
        <v>6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7.21</v>
      </c>
    </row>
    <row r="23" spans="1:37" s="16" customFormat="1">
      <c r="A23" s="28">
        <f>IF(ISBLANK(#REF!),"",IF(ISNUMBER(A22),A22+1,1))</f>
        <v>13</v>
      </c>
      <c r="B23" s="16" t="s">
        <v>434</v>
      </c>
      <c r="C23" s="16" t="s">
        <v>98</v>
      </c>
      <c r="D23" s="16" t="s">
        <v>435</v>
      </c>
      <c r="E23" s="16" t="s">
        <v>41</v>
      </c>
      <c r="F23" s="16" t="s">
        <v>89</v>
      </c>
      <c r="G23" s="16" t="s">
        <v>61</v>
      </c>
      <c r="H23" s="16" t="s">
        <v>12</v>
      </c>
      <c r="I23" s="16" t="s">
        <v>11</v>
      </c>
      <c r="J23" s="90">
        <v>40639</v>
      </c>
      <c r="K23" s="54">
        <v>8.41</v>
      </c>
      <c r="L23" s="17"/>
      <c r="M23" s="17"/>
      <c r="N23" s="17"/>
      <c r="O23" s="17"/>
      <c r="P23" s="16">
        <v>0</v>
      </c>
      <c r="Q23" s="16">
        <v>3</v>
      </c>
      <c r="R23" s="16">
        <v>3</v>
      </c>
      <c r="S23" s="16">
        <v>1</v>
      </c>
      <c r="T23" s="16">
        <v>10</v>
      </c>
      <c r="U23" s="16">
        <v>6</v>
      </c>
      <c r="V23" s="26"/>
      <c r="W23" s="87"/>
      <c r="X23" s="17"/>
      <c r="Y23" s="17" t="s">
        <v>14</v>
      </c>
      <c r="Z23" s="17" t="s">
        <v>14</v>
      </c>
      <c r="AA23" s="23">
        <f>IF(ISBLANK(#REF!),"",IF(K23&gt;5,ROUND(0.5*(K23-5),2),0))</f>
        <v>1.71</v>
      </c>
      <c r="AB23" s="23">
        <f>IF(ISBLANK(#REF!),"",IF(L23="ΝΑΙ",6,(IF(M23="ΝΑΙ",4,0))))</f>
        <v>0</v>
      </c>
      <c r="AC23" s="23">
        <f>IF(ISBLANK(#REF!),"",IF(E23="ΠΕ23",IF(N23="ΝΑΙ",3,(IF(O23="ΝΑΙ",2,0))),IF(N23="ΝΑΙ",3,(IF(O23="ΝΑΙ",2,0)))))</f>
        <v>0</v>
      </c>
      <c r="AD23" s="23">
        <f>IF(ISBLANK(#REF!),"",MAX(AB23:AC23))</f>
        <v>0</v>
      </c>
      <c r="AE23" s="23">
        <f>IF(ISBLANK(#REF!),"",MIN(3,0.5*INT((P23*12+Q23+ROUND(R23/30,0))/6)))</f>
        <v>0</v>
      </c>
      <c r="AF23" s="23">
        <f>IF(ISBLANK(#REF!),"",0.25*(S23*12+T23+ROUND(U23/30,0)))</f>
        <v>5.5</v>
      </c>
      <c r="AG23" s="27">
        <f>IF(ISBLANK(#REF!),"",IF(V23&gt;=67%,7,0))</f>
        <v>0</v>
      </c>
      <c r="AH23" s="27">
        <f>IF(ISBLANK(#REF!),"",IF(W23&gt;=1,7,0))</f>
        <v>0</v>
      </c>
      <c r="AI23" s="27">
        <f>IF(ISBLANK(#REF!),"",IF(X23="ΠΟΛΥΤΕΚΝΟΣ",7,IF(X23="ΤΡΙΤΕΚΝΟΣ",3,0)))</f>
        <v>0</v>
      </c>
      <c r="AJ23" s="27">
        <f>IF(ISBLANK(#REF!),"",MAX(AG23:AI23))</f>
        <v>0</v>
      </c>
      <c r="AK23" s="181">
        <f>IF(ISBLANK(#REF!),"",AA23+SUM(AD23:AF23,AJ23))</f>
        <v>7.21</v>
      </c>
    </row>
    <row r="24" spans="1:37" s="16" customFormat="1">
      <c r="A24" s="28">
        <f>IF(ISBLANK(#REF!),"",IF(ISNUMBER(A23),A23+1,1))</f>
        <v>14</v>
      </c>
      <c r="B24" s="94" t="s">
        <v>359</v>
      </c>
      <c r="C24" s="94" t="s">
        <v>360</v>
      </c>
      <c r="D24" s="94" t="s">
        <v>361</v>
      </c>
      <c r="E24" s="94" t="s">
        <v>41</v>
      </c>
      <c r="F24" s="94" t="s">
        <v>88</v>
      </c>
      <c r="G24" s="94" t="s">
        <v>61</v>
      </c>
      <c r="H24" s="94" t="s">
        <v>12</v>
      </c>
      <c r="I24" s="94" t="s">
        <v>11</v>
      </c>
      <c r="J24" s="95">
        <v>41197</v>
      </c>
      <c r="K24" s="96">
        <v>6.94</v>
      </c>
      <c r="L24" s="104"/>
      <c r="M24" s="97" t="s">
        <v>12</v>
      </c>
      <c r="N24" s="97"/>
      <c r="O24" s="97"/>
      <c r="P24" s="101">
        <v>0</v>
      </c>
      <c r="Q24" s="101">
        <v>0</v>
      </c>
      <c r="R24" s="101">
        <v>0</v>
      </c>
      <c r="S24" s="101">
        <v>0</v>
      </c>
      <c r="T24" s="101">
        <v>6</v>
      </c>
      <c r="U24" s="101">
        <v>11</v>
      </c>
      <c r="V24" s="102"/>
      <c r="W24" s="103"/>
      <c r="X24" s="97"/>
      <c r="Y24" s="97" t="s">
        <v>12</v>
      </c>
      <c r="Z24" s="97" t="s">
        <v>14</v>
      </c>
      <c r="AA24" s="100">
        <f>IF(ISBLANK(#REF!),"",IF(K24&gt;5,ROUND(0.5*(K24-5),2),0))</f>
        <v>0.97</v>
      </c>
      <c r="AB24" s="100">
        <f>IF(ISBLANK(#REF!),"",IF(L24="ΝΑΙ",6,(IF(M24="ΝΑΙ",4,0))))</f>
        <v>4</v>
      </c>
      <c r="AC24" s="100">
        <f>IF(ISBLANK(#REF!),"",IF(E24="ΠΕ23",IF(N24="ΝΑΙ",3,(IF(O24="ΝΑΙ",2,0))),IF(N24="ΝΑΙ",3,(IF(O24="ΝΑΙ",2,0)))))</f>
        <v>0</v>
      </c>
      <c r="AD24" s="100">
        <f>IF(ISBLANK(#REF!),"",MAX(AB24:AC24))</f>
        <v>4</v>
      </c>
      <c r="AE24" s="100">
        <f>IF(ISBLANK(#REF!),"",MIN(3,0.5*INT((P24*12+Q24+ROUND(R24/30,0))/6)))</f>
        <v>0</v>
      </c>
      <c r="AF24" s="100">
        <f>IF(ISBLANK(#REF!),"",0.25*(S24*12+T24+ROUND(U24/30,0)))</f>
        <v>1.5</v>
      </c>
      <c r="AG24" s="92">
        <f>IF(ISBLANK(#REF!),"",IF(V24&gt;=67%,7,0))</f>
        <v>0</v>
      </c>
      <c r="AH24" s="92">
        <f>IF(ISBLANK(#REF!),"",IF(W24&gt;=1,7,0))</f>
        <v>0</v>
      </c>
      <c r="AI24" s="92">
        <f>IF(ISBLANK(#REF!),"",IF(X24="ΠΟΛΥΤΕΚΝΟΣ",7,IF(X24="ΤΡΙΤΕΚΝΟΣ",3,0)))</f>
        <v>0</v>
      </c>
      <c r="AJ24" s="92">
        <f>IF(ISBLANK(#REF!),"",MAX(AG24:AI24))</f>
        <v>0</v>
      </c>
      <c r="AK24" s="189">
        <f>IF(ISBLANK(#REF!),"",AA24+SUM(AD24:AF24,AJ24))</f>
        <v>6.47</v>
      </c>
    </row>
    <row r="25" spans="1:37" s="16" customFormat="1">
      <c r="A25" s="28">
        <f>IF(ISBLANK(#REF!),"",IF(ISNUMBER(A24),A24+1,1))</f>
        <v>15</v>
      </c>
      <c r="B25" s="8" t="s">
        <v>374</v>
      </c>
      <c r="C25" s="8" t="s">
        <v>184</v>
      </c>
      <c r="D25" s="8" t="s">
        <v>107</v>
      </c>
      <c r="E25" s="8" t="s">
        <v>41</v>
      </c>
      <c r="F25" s="8" t="s">
        <v>89</v>
      </c>
      <c r="G25" s="8" t="s">
        <v>61</v>
      </c>
      <c r="H25" s="8" t="s">
        <v>12</v>
      </c>
      <c r="I25" s="8" t="s">
        <v>11</v>
      </c>
      <c r="J25" s="37">
        <v>39944</v>
      </c>
      <c r="K25" s="51">
        <v>8.06</v>
      </c>
      <c r="L25" s="12"/>
      <c r="M25" s="12"/>
      <c r="N25" s="12"/>
      <c r="O25" s="12"/>
      <c r="P25" s="8">
        <v>1</v>
      </c>
      <c r="Q25" s="8">
        <v>3</v>
      </c>
      <c r="R25" s="8">
        <v>20</v>
      </c>
      <c r="S25" s="8">
        <v>1</v>
      </c>
      <c r="T25" s="8">
        <v>1</v>
      </c>
      <c r="U25" s="8">
        <v>15</v>
      </c>
      <c r="V25" s="11"/>
      <c r="W25" s="85"/>
      <c r="X25" s="12"/>
      <c r="Y25" s="12" t="s">
        <v>14</v>
      </c>
      <c r="Z25" s="12" t="s">
        <v>14</v>
      </c>
      <c r="AA25" s="23">
        <f>IF(ISBLANK(#REF!),"",IF(K25&gt;5,ROUND(0.5*(K25-5),2),0))</f>
        <v>1.53</v>
      </c>
      <c r="AB25" s="23">
        <f>IF(ISBLANK(#REF!),"",IF(L25="ΝΑΙ",6,(IF(M25="ΝΑΙ",4,0))))</f>
        <v>0</v>
      </c>
      <c r="AC25" s="23">
        <f>IF(ISBLANK(#REF!),"",IF(E25="ΠΕ23",IF(N25="ΝΑΙ",3,(IF(O25="ΝΑΙ",2,0))),IF(N25="ΝΑΙ",3,(IF(O25="ΝΑΙ",2,0)))))</f>
        <v>0</v>
      </c>
      <c r="AD25" s="23">
        <f>IF(ISBLANK(#REF!),"",MAX(AB25:AC25))</f>
        <v>0</v>
      </c>
      <c r="AE25" s="23">
        <f>IF(ISBLANK(#REF!),"",MIN(3,0.5*INT((P25*12+Q25+ROUND(R25/30,0))/6)))</f>
        <v>1</v>
      </c>
      <c r="AF25" s="23">
        <f>IF(ISBLANK(#REF!),"",0.25*(S25*12+T25+ROUND(U25/30,0)))</f>
        <v>3.5</v>
      </c>
      <c r="AG25" s="27">
        <f>IF(ISBLANK(#REF!),"",IF(V25&gt;=67%,7,0))</f>
        <v>0</v>
      </c>
      <c r="AH25" s="27">
        <f>IF(ISBLANK(#REF!),"",IF(W25&gt;=1,7,0))</f>
        <v>0</v>
      </c>
      <c r="AI25" s="27">
        <f>IF(ISBLANK(#REF!),"",IF(X25="ΠΟΛΥΤΕΚΝΟΣ",7,IF(X25="ΤΡΙΤΕΚΝΟΣ",3,0)))</f>
        <v>0</v>
      </c>
      <c r="AJ25" s="27">
        <f>IF(ISBLANK(#REF!),"",MAX(AG25:AI25))</f>
        <v>0</v>
      </c>
      <c r="AK25" s="181">
        <f>IF(ISBLANK(#REF!),"",AA25+SUM(AD25:AF25,AJ25))</f>
        <v>6.03</v>
      </c>
    </row>
    <row r="26" spans="1:37" s="16" customFormat="1">
      <c r="A26" s="28">
        <f>IF(ISBLANK(#REF!),"",IF(ISNUMBER(A25),A25+1,1))</f>
        <v>16</v>
      </c>
      <c r="B26" s="8" t="s">
        <v>351</v>
      </c>
      <c r="C26" s="8" t="s">
        <v>98</v>
      </c>
      <c r="D26" s="8" t="s">
        <v>211</v>
      </c>
      <c r="E26" s="8" t="s">
        <v>41</v>
      </c>
      <c r="F26" s="8" t="s">
        <v>89</v>
      </c>
      <c r="G26" s="8" t="s">
        <v>61</v>
      </c>
      <c r="H26" s="8" t="s">
        <v>12</v>
      </c>
      <c r="I26" s="8" t="s">
        <v>11</v>
      </c>
      <c r="J26" s="37">
        <v>40098</v>
      </c>
      <c r="K26" s="51">
        <v>7.49</v>
      </c>
      <c r="L26" s="12"/>
      <c r="M26" s="12"/>
      <c r="N26" s="12"/>
      <c r="O26" s="12"/>
      <c r="P26" s="9">
        <v>0</v>
      </c>
      <c r="Q26" s="9">
        <v>9</v>
      </c>
      <c r="R26" s="9">
        <v>0</v>
      </c>
      <c r="S26" s="9">
        <v>1</v>
      </c>
      <c r="T26" s="9">
        <v>1</v>
      </c>
      <c r="U26" s="9">
        <v>20</v>
      </c>
      <c r="V26" s="10"/>
      <c r="W26" s="83"/>
      <c r="X26" s="12"/>
      <c r="Y26" s="12" t="s">
        <v>14</v>
      </c>
      <c r="Z26" s="12" t="s">
        <v>14</v>
      </c>
      <c r="AA26" s="23">
        <f>IF(ISBLANK(#REF!),"",IF(K26&gt;5,ROUND(0.5*(K26-5),2),0))</f>
        <v>1.25</v>
      </c>
      <c r="AB26" s="23">
        <f>IF(ISBLANK(#REF!),"",IF(L26="ΝΑΙ",6,(IF(M26="ΝΑΙ",4,0))))</f>
        <v>0</v>
      </c>
      <c r="AC26" s="23">
        <f>IF(ISBLANK(#REF!),"",IF(E26="ΠΕ23",IF(N26="ΝΑΙ",3,(IF(O26="ΝΑΙ",2,0))),IF(N26="ΝΑΙ",3,(IF(O26="ΝΑΙ",2,0)))))</f>
        <v>0</v>
      </c>
      <c r="AD26" s="23">
        <f>IF(ISBLANK(#REF!),"",MAX(AB26:AC26))</f>
        <v>0</v>
      </c>
      <c r="AE26" s="23">
        <f>IF(ISBLANK(#REF!),"",MIN(3,0.5*INT((P26*12+Q26+ROUND(R26/30,0))/6)))</f>
        <v>0.5</v>
      </c>
      <c r="AF26" s="23">
        <f>IF(ISBLANK(#REF!),"",0.25*(S26*12+T26+ROUND(U26/30,0)))</f>
        <v>3.5</v>
      </c>
      <c r="AG26" s="27">
        <f>IF(ISBLANK(#REF!),"",IF(V26&gt;=67%,7,0))</f>
        <v>0</v>
      </c>
      <c r="AH26" s="27">
        <f>IF(ISBLANK(#REF!),"",IF(W26&gt;=1,7,0))</f>
        <v>0</v>
      </c>
      <c r="AI26" s="27">
        <f>IF(ISBLANK(#REF!),"",IF(X26="ΠΟΛΥΤΕΚΝΟΣ",7,IF(X26="ΤΡΙΤΕΚΝΟΣ",3,0)))</f>
        <v>0</v>
      </c>
      <c r="AJ26" s="27">
        <f>IF(ISBLANK(#REF!),"",MAX(AG26:AI26))</f>
        <v>0</v>
      </c>
      <c r="AK26" s="181">
        <f>IF(ISBLANK(#REF!),"",AA26+SUM(AD26:AF26,AJ26))</f>
        <v>5.25</v>
      </c>
    </row>
    <row r="27" spans="1:37" s="16" customFormat="1">
      <c r="A27" s="28">
        <f>IF(ISBLANK(#REF!),"",IF(ISNUMBER(A26),A26+1,1))</f>
        <v>17</v>
      </c>
      <c r="B27" s="8" t="s">
        <v>364</v>
      </c>
      <c r="C27" s="8" t="s">
        <v>365</v>
      </c>
      <c r="D27" s="8" t="s">
        <v>107</v>
      </c>
      <c r="E27" s="8" t="s">
        <v>41</v>
      </c>
      <c r="F27" s="8" t="s">
        <v>89</v>
      </c>
      <c r="G27" s="8" t="s">
        <v>61</v>
      </c>
      <c r="H27" s="8" t="s">
        <v>12</v>
      </c>
      <c r="I27" s="8" t="s">
        <v>11</v>
      </c>
      <c r="J27" s="37">
        <v>38622</v>
      </c>
      <c r="K27" s="51">
        <v>7.3</v>
      </c>
      <c r="L27" s="12"/>
      <c r="M27" s="12"/>
      <c r="N27" s="12"/>
      <c r="O27" s="12"/>
      <c r="P27" s="9">
        <v>2</v>
      </c>
      <c r="Q27" s="9">
        <v>5</v>
      </c>
      <c r="R27" s="9">
        <v>19</v>
      </c>
      <c r="S27" s="9">
        <v>0</v>
      </c>
      <c r="T27" s="9">
        <v>6</v>
      </c>
      <c r="U27" s="9">
        <v>12</v>
      </c>
      <c r="V27" s="22"/>
      <c r="W27" s="84"/>
      <c r="X27" s="20"/>
      <c r="Y27" s="12" t="s">
        <v>14</v>
      </c>
      <c r="Z27" s="12" t="s">
        <v>14</v>
      </c>
      <c r="AA27" s="23">
        <f>IF(ISBLANK(#REF!),"",IF(K27&gt;5,ROUND(0.5*(K27-5),2),0))</f>
        <v>1.1499999999999999</v>
      </c>
      <c r="AB27" s="23">
        <f>IF(ISBLANK(#REF!),"",IF(L27="ΝΑΙ",6,(IF(M27="ΝΑΙ",4,0))))</f>
        <v>0</v>
      </c>
      <c r="AC27" s="23">
        <f>IF(ISBLANK(#REF!),"",IF(E27="ΠΕ23",IF(N27="ΝΑΙ",3,(IF(O27="ΝΑΙ",2,0))),IF(N27="ΝΑΙ",3,(IF(O27="ΝΑΙ",2,0)))))</f>
        <v>0</v>
      </c>
      <c r="AD27" s="23">
        <f>IF(ISBLANK(#REF!),"",MAX(AB27:AC27))</f>
        <v>0</v>
      </c>
      <c r="AE27" s="23">
        <f>IF(ISBLANK(#REF!),"",MIN(3,0.5*INT((P27*12+Q27+ROUND(R27/30,0))/6)))</f>
        <v>2.5</v>
      </c>
      <c r="AF27" s="23">
        <f>IF(ISBLANK(#REF!),"",0.25*(S27*12+T27+ROUND(U27/30,0)))</f>
        <v>1.5</v>
      </c>
      <c r="AG27" s="27">
        <f>IF(ISBLANK(#REF!),"",IF(V27&gt;=67%,7,0))</f>
        <v>0</v>
      </c>
      <c r="AH27" s="27">
        <f>IF(ISBLANK(#REF!),"",IF(W27&gt;=1,7,0))</f>
        <v>0</v>
      </c>
      <c r="AI27" s="27">
        <f>IF(ISBLANK(#REF!),"",IF(X27="ΠΟΛΥΤΕΚΝΟΣ",7,IF(X27="ΤΡΙΤΕΚΝΟΣ",3,0)))</f>
        <v>0</v>
      </c>
      <c r="AJ27" s="27">
        <f>IF(ISBLANK(#REF!),"",MAX(AG27:AI27))</f>
        <v>0</v>
      </c>
      <c r="AK27" s="181">
        <f>IF(ISBLANK(#REF!),"",AA27+SUM(AD27:AF27,AJ27))</f>
        <v>5.15</v>
      </c>
    </row>
    <row r="28" spans="1:37" s="16" customFormat="1">
      <c r="A28" s="28">
        <f>IF(ISBLANK(#REF!),"",IF(ISNUMBER(A27),A27+1,1))</f>
        <v>18</v>
      </c>
      <c r="B28" s="16" t="s">
        <v>420</v>
      </c>
      <c r="C28" s="16" t="s">
        <v>158</v>
      </c>
      <c r="D28" s="16" t="s">
        <v>184</v>
      </c>
      <c r="E28" s="16" t="s">
        <v>41</v>
      </c>
      <c r="F28" s="16" t="s">
        <v>89</v>
      </c>
      <c r="G28" s="16" t="s">
        <v>61</v>
      </c>
      <c r="H28" s="16" t="s">
        <v>12</v>
      </c>
      <c r="I28" s="16" t="s">
        <v>11</v>
      </c>
      <c r="J28" s="90">
        <v>40862</v>
      </c>
      <c r="K28" s="54">
        <v>7.23</v>
      </c>
      <c r="L28" s="17"/>
      <c r="M28" s="17"/>
      <c r="N28" s="17"/>
      <c r="O28" s="17"/>
      <c r="P28" s="16">
        <v>0</v>
      </c>
      <c r="Q28" s="16">
        <v>11</v>
      </c>
      <c r="R28" s="16">
        <v>0</v>
      </c>
      <c r="S28" s="16">
        <v>1</v>
      </c>
      <c r="T28" s="16">
        <v>1</v>
      </c>
      <c r="U28" s="16">
        <v>20</v>
      </c>
      <c r="V28" s="26"/>
      <c r="W28" s="87"/>
      <c r="X28" s="17"/>
      <c r="Y28" s="17" t="s">
        <v>14</v>
      </c>
      <c r="Z28" s="17" t="s">
        <v>14</v>
      </c>
      <c r="AA28" s="23">
        <f>IF(ISBLANK(#REF!),"",IF(K28&gt;5,ROUND(0.5*(K28-5),2),0))</f>
        <v>1.1200000000000001</v>
      </c>
      <c r="AB28" s="23">
        <f>IF(ISBLANK(#REF!),"",IF(L28="ΝΑΙ",6,(IF(M28="ΝΑΙ",4,0))))</f>
        <v>0</v>
      </c>
      <c r="AC28" s="23">
        <f>IF(ISBLANK(#REF!),"",IF(E28="ΠΕ23",IF(N28="ΝΑΙ",3,(IF(O28="ΝΑΙ",2,0))),IF(N28="ΝΑΙ",3,(IF(O28="ΝΑΙ",2,0)))))</f>
        <v>0</v>
      </c>
      <c r="AD28" s="23">
        <f>IF(ISBLANK(#REF!),"",MAX(AB28:AC28))</f>
        <v>0</v>
      </c>
      <c r="AE28" s="23">
        <f>IF(ISBLANK(#REF!),"",MIN(3,0.5*INT((P28*12+Q28+ROUND(R28/30,0))/6)))</f>
        <v>0.5</v>
      </c>
      <c r="AF28" s="23">
        <f>IF(ISBLANK(#REF!),"",0.25*(S28*12+T28+ROUND(U28/30,0)))</f>
        <v>3.5</v>
      </c>
      <c r="AG28" s="27">
        <f>IF(ISBLANK(#REF!),"",IF(V28&gt;=67%,7,0))</f>
        <v>0</v>
      </c>
      <c r="AH28" s="27">
        <f>IF(ISBLANK(#REF!),"",IF(W28&gt;=1,7,0))</f>
        <v>0</v>
      </c>
      <c r="AI28" s="27">
        <f>IF(ISBLANK(#REF!),"",IF(X28="ΠΟΛΥΤΕΚΝΟΣ",7,IF(X28="ΤΡΙΤΕΚΝΟΣ",3,0)))</f>
        <v>0</v>
      </c>
      <c r="AJ28" s="27">
        <f>IF(ISBLANK(#REF!),"",MAX(AG28:AI28))</f>
        <v>0</v>
      </c>
      <c r="AK28" s="181">
        <f>IF(ISBLANK(#REF!),"",AA28+SUM(AD28:AF28,AJ28))</f>
        <v>5.12</v>
      </c>
    </row>
    <row r="29" spans="1:37" s="16" customFormat="1">
      <c r="A29" s="28">
        <f>IF(ISBLANK(#REF!),"",IF(ISNUMBER(A28),A28+1,1))</f>
        <v>19</v>
      </c>
      <c r="B29" s="8" t="s">
        <v>350</v>
      </c>
      <c r="C29" s="8" t="s">
        <v>95</v>
      </c>
      <c r="D29" s="8" t="s">
        <v>112</v>
      </c>
      <c r="E29" s="8" t="s">
        <v>41</v>
      </c>
      <c r="F29" s="8" t="s">
        <v>89</v>
      </c>
      <c r="G29" s="8" t="s">
        <v>61</v>
      </c>
      <c r="H29" s="8" t="s">
        <v>12</v>
      </c>
      <c r="I29" s="8" t="s">
        <v>11</v>
      </c>
      <c r="J29" s="37">
        <v>41739</v>
      </c>
      <c r="K29" s="51">
        <v>7.49</v>
      </c>
      <c r="L29" s="12"/>
      <c r="M29" s="12"/>
      <c r="N29" s="12"/>
      <c r="O29" s="12"/>
      <c r="P29" s="9">
        <v>0</v>
      </c>
      <c r="Q29" s="9">
        <v>3</v>
      </c>
      <c r="R29" s="9">
        <v>14</v>
      </c>
      <c r="S29" s="9">
        <v>1</v>
      </c>
      <c r="T29" s="9">
        <v>1</v>
      </c>
      <c r="U29" s="9">
        <v>20</v>
      </c>
      <c r="V29" s="10"/>
      <c r="W29" s="83"/>
      <c r="X29" s="12"/>
      <c r="Y29" s="12" t="s">
        <v>12</v>
      </c>
      <c r="Z29" s="12" t="s">
        <v>14</v>
      </c>
      <c r="AA29" s="23">
        <f>IF(ISBLANK(#REF!),"",IF(K29&gt;5,ROUND(0.5*(K29-5),2),0))</f>
        <v>1.25</v>
      </c>
      <c r="AB29" s="23">
        <f>IF(ISBLANK(#REF!),"",IF(L29="ΝΑΙ",6,(IF(M29="ΝΑΙ",4,0))))</f>
        <v>0</v>
      </c>
      <c r="AC29" s="23">
        <f>IF(ISBLANK(#REF!),"",IF(E29="ΠΕ23",IF(N29="ΝΑΙ",3,(IF(O29="ΝΑΙ",2,0))),IF(N29="ΝΑΙ",3,(IF(O29="ΝΑΙ",2,0)))))</f>
        <v>0</v>
      </c>
      <c r="AD29" s="23">
        <f>IF(ISBLANK(#REF!),"",MAX(AB29:AC29))</f>
        <v>0</v>
      </c>
      <c r="AE29" s="23">
        <f>IF(ISBLANK(#REF!),"",MIN(3,0.5*INT((P29*12+Q29+ROUND(R29/30,0))/6)))</f>
        <v>0</v>
      </c>
      <c r="AF29" s="23">
        <f>IF(ISBLANK(#REF!),"",0.25*(S29*12+T29+ROUND(U29/30,0)))</f>
        <v>3.5</v>
      </c>
      <c r="AG29" s="27">
        <f>IF(ISBLANK(#REF!),"",IF(V29&gt;=67%,7,0))</f>
        <v>0</v>
      </c>
      <c r="AH29" s="27">
        <f>IF(ISBLANK(#REF!),"",IF(W29&gt;=1,7,0))</f>
        <v>0</v>
      </c>
      <c r="AI29" s="27">
        <f>IF(ISBLANK(#REF!),"",IF(X29="ΠΟΛΥΤΕΚΝΟΣ",7,IF(X29="ΤΡΙΤΕΚΝΟΣ",3,0)))</f>
        <v>0</v>
      </c>
      <c r="AJ29" s="27">
        <f>IF(ISBLANK(#REF!),"",MAX(AG29:AI29))</f>
        <v>0</v>
      </c>
      <c r="AK29" s="181">
        <f>IF(ISBLANK(#REF!),"",AA29+SUM(AD29:AF29,AJ29))</f>
        <v>4.75</v>
      </c>
    </row>
    <row r="30" spans="1:37" s="16" customFormat="1">
      <c r="A30" s="28">
        <f>IF(ISBLANK(#REF!),"",IF(ISNUMBER(A29),A29+1,1))</f>
        <v>20</v>
      </c>
      <c r="B30" s="16" t="s">
        <v>379</v>
      </c>
      <c r="C30" s="16" t="s">
        <v>380</v>
      </c>
      <c r="D30" s="16" t="s">
        <v>112</v>
      </c>
      <c r="E30" s="16" t="s">
        <v>41</v>
      </c>
      <c r="F30" s="16" t="s">
        <v>89</v>
      </c>
      <c r="G30" s="16" t="s">
        <v>61</v>
      </c>
      <c r="H30" s="16" t="s">
        <v>12</v>
      </c>
      <c r="I30" s="16" t="s">
        <v>11</v>
      </c>
      <c r="J30" s="90">
        <v>39608</v>
      </c>
      <c r="K30" s="54">
        <v>7.46</v>
      </c>
      <c r="L30" s="17"/>
      <c r="M30" s="17"/>
      <c r="N30" s="17"/>
      <c r="O30" s="17"/>
      <c r="P30" s="16">
        <v>3</v>
      </c>
      <c r="Q30" s="16">
        <v>6</v>
      </c>
      <c r="R30" s="16">
        <v>3</v>
      </c>
      <c r="S30" s="16">
        <v>0</v>
      </c>
      <c r="T30" s="16">
        <v>0</v>
      </c>
      <c r="U30" s="16">
        <v>0</v>
      </c>
      <c r="V30" s="26"/>
      <c r="W30" s="87"/>
      <c r="X30" s="17"/>
      <c r="Y30" s="17" t="s">
        <v>14</v>
      </c>
      <c r="Z30" s="17" t="s">
        <v>14</v>
      </c>
      <c r="AA30" s="23">
        <f>IF(ISBLANK(#REF!),"",IF(K30&gt;5,ROUND(0.5*(K30-5),2),0))</f>
        <v>1.23</v>
      </c>
      <c r="AB30" s="23">
        <f>IF(ISBLANK(#REF!),"",IF(L30="ΝΑΙ",6,(IF(M30="ΝΑΙ",4,0))))</f>
        <v>0</v>
      </c>
      <c r="AC30" s="23">
        <f>IF(ISBLANK(#REF!),"",IF(E30="ΠΕ23",IF(N30="ΝΑΙ",3,(IF(O30="ΝΑΙ",2,0))),IF(N30="ΝΑΙ",3,(IF(O30="ΝΑΙ",2,0)))))</f>
        <v>0</v>
      </c>
      <c r="AD30" s="23">
        <f>IF(ISBLANK(#REF!),"",MAX(AB30:AC30))</f>
        <v>0</v>
      </c>
      <c r="AE30" s="23">
        <f>IF(ISBLANK(#REF!),"",MIN(3,0.5*INT((P30*12+Q30+ROUND(R30/30,0))/6)))</f>
        <v>3</v>
      </c>
      <c r="AF30" s="23">
        <f>IF(ISBLANK(#REF!),"",0.25*(S30*12+T30+ROUND(U30/30,0)))</f>
        <v>0</v>
      </c>
      <c r="AG30" s="27">
        <f>IF(ISBLANK(#REF!),"",IF(V30&gt;=67%,7,0))</f>
        <v>0</v>
      </c>
      <c r="AH30" s="27">
        <f>IF(ISBLANK(#REF!),"",IF(W30&gt;=1,7,0))</f>
        <v>0</v>
      </c>
      <c r="AI30" s="27">
        <f>IF(ISBLANK(#REF!),"",IF(X30="ΠΟΛΥΤΕΚΝΟΣ",7,IF(X30="ΤΡΙΤΕΚΝΟΣ",3,0)))</f>
        <v>0</v>
      </c>
      <c r="AJ30" s="27">
        <f>IF(ISBLANK(#REF!),"",MAX(AG30:AI30))</f>
        <v>0</v>
      </c>
      <c r="AK30" s="181">
        <f>IF(ISBLANK(#REF!),"",AA30+SUM(AD30:AF30,AJ30))</f>
        <v>4.2300000000000004</v>
      </c>
    </row>
    <row r="31" spans="1:37" s="94" customFormat="1">
      <c r="A31" s="93">
        <f>IF(ISBLANK(#REF!),"",IF(ISNUMBER(A30),A30+1,1))</f>
        <v>21</v>
      </c>
      <c r="B31" s="16" t="s">
        <v>437</v>
      </c>
      <c r="C31" s="16" t="s">
        <v>254</v>
      </c>
      <c r="D31" s="16" t="s">
        <v>280</v>
      </c>
      <c r="E31" s="16" t="s">
        <v>41</v>
      </c>
      <c r="F31" s="16" t="s">
        <v>89</v>
      </c>
      <c r="G31" s="16" t="s">
        <v>61</v>
      </c>
      <c r="H31" s="16" t="s">
        <v>12</v>
      </c>
      <c r="I31" s="16" t="s">
        <v>11</v>
      </c>
      <c r="J31" s="90">
        <v>39744</v>
      </c>
      <c r="K31" s="54">
        <v>7.71</v>
      </c>
      <c r="L31" s="17"/>
      <c r="M31" s="17"/>
      <c r="N31" s="17"/>
      <c r="O31" s="17"/>
      <c r="P31" s="16">
        <v>0</v>
      </c>
      <c r="Q31" s="16">
        <v>0</v>
      </c>
      <c r="R31" s="16">
        <v>0</v>
      </c>
      <c r="S31" s="16">
        <v>0</v>
      </c>
      <c r="T31" s="16">
        <v>6</v>
      </c>
      <c r="U31" s="16">
        <v>15</v>
      </c>
      <c r="V31" s="26"/>
      <c r="W31" s="87"/>
      <c r="X31" s="17"/>
      <c r="Y31" s="17" t="s">
        <v>14</v>
      </c>
      <c r="Z31" s="17" t="s">
        <v>14</v>
      </c>
      <c r="AA31" s="23">
        <f>IF(ISBLANK(#REF!),"",IF(K31&gt;5,ROUND(0.5*(K31-5),2),0))</f>
        <v>1.36</v>
      </c>
      <c r="AB31" s="23">
        <f>IF(ISBLANK(#REF!),"",IF(L31="ΝΑΙ",6,(IF(M31="ΝΑΙ",4,0))))</f>
        <v>0</v>
      </c>
      <c r="AC31" s="23">
        <f>IF(ISBLANK(#REF!),"",IF(E31="ΠΕ23",IF(N31="ΝΑΙ",3,(IF(O31="ΝΑΙ",2,0))),IF(N31="ΝΑΙ",3,(IF(O31="ΝΑΙ",2,0)))))</f>
        <v>0</v>
      </c>
      <c r="AD31" s="23">
        <f>IF(ISBLANK(#REF!),"",MAX(AB31:AC31))</f>
        <v>0</v>
      </c>
      <c r="AE31" s="23">
        <f>IF(ISBLANK(#REF!),"",MIN(3,0.5*INT((P31*12+Q31+ROUND(R31/30,0))/6)))</f>
        <v>0</v>
      </c>
      <c r="AF31" s="23">
        <f>IF(ISBLANK(#REF!),"",0.25*(S31*12+T31+ROUND(U31/30,0)))</f>
        <v>1.75</v>
      </c>
      <c r="AG31" s="27">
        <f>IF(ISBLANK(#REF!),"",IF(V31&gt;=67%,7,0))</f>
        <v>0</v>
      </c>
      <c r="AH31" s="27">
        <f>IF(ISBLANK(#REF!),"",IF(W31&gt;=1,7,0))</f>
        <v>0</v>
      </c>
      <c r="AI31" s="27">
        <f>IF(ISBLANK(#REF!),"",IF(X31="ΠΟΛΥΤΕΚΝΟΣ",7,IF(X31="ΤΡΙΤΕΚΝΟΣ",3,0)))</f>
        <v>0</v>
      </c>
      <c r="AJ31" s="27">
        <f>IF(ISBLANK(#REF!),"",MAX(AG31:AI31))</f>
        <v>0</v>
      </c>
      <c r="AK31" s="181">
        <f>IF(ISBLANK(#REF!),"",AA31+SUM(AD31:AF31,AJ31))</f>
        <v>3.1100000000000003</v>
      </c>
    </row>
  </sheetData>
  <sortState ref="B11:AN31">
    <sortCondition descending="1" ref="AK11:AK31"/>
    <sortCondition ref="J11:J31"/>
    <sortCondition descending="1" ref="K11:K31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43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142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31">
    <cfRule type="expression" dxfId="141" priority="10">
      <formula>AND($E1="ΠΕ23",$H1="ΌΧΙ")</formula>
    </cfRule>
  </conditionalFormatting>
  <conditionalFormatting sqref="G1:G10 E1:E31">
    <cfRule type="expression" dxfId="140" priority="9">
      <formula>OR(AND($E1="ΠΕ23",$G1="ΑΠΑΙΤΕΙΤΑΙ"),AND($E1="ΠΕ25",$G1="ΔΕΝ ΑΠΑΙΤΕΙΤΑΙ"))</formula>
    </cfRule>
  </conditionalFormatting>
  <conditionalFormatting sqref="G1:H10">
    <cfRule type="expression" dxfId="139" priority="8">
      <formula>AND($G1="ΔΕΝ ΑΠΑΙΤΕΙΤΑΙ",$H1="ΌΧΙ")</formula>
    </cfRule>
  </conditionalFormatting>
  <conditionalFormatting sqref="E1:F10">
    <cfRule type="expression" dxfId="138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31">
    <cfRule type="expression" dxfId="137" priority="6">
      <formula>OR(AND($E11&lt;&gt;"ΠΕ23",$H11="ΝΑΙ",$I11="ΕΠΙΚΟΥΡΙΚΟΣ"),AND($E11&lt;&gt;"ΠΕ23",$H11="ΌΧΙ",$I11="ΚΥΡΙΟΣ"))</formula>
    </cfRule>
  </conditionalFormatting>
  <conditionalFormatting sqref="E11:G31">
    <cfRule type="expression" dxfId="136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31">
    <cfRule type="expression" dxfId="135" priority="4">
      <formula>AND($E11="ΠΕ23",$H11="ΌΧΙ")</formula>
    </cfRule>
  </conditionalFormatting>
  <conditionalFormatting sqref="G11:G31">
    <cfRule type="expression" dxfId="134" priority="3">
      <formula>OR(AND($E11="ΠΕ23",$G11="ΑΠΑΙΤΕΙΤΑΙ"),AND($E11="ΠΕ25",$G11="ΔΕΝ ΑΠΑΙΤΕΙΤΑΙ"))</formula>
    </cfRule>
  </conditionalFormatting>
  <conditionalFormatting sqref="G11:H31">
    <cfRule type="expression" dxfId="133" priority="2">
      <formula>AND($G11="ΔΕΝ ΑΠΑΙΤΕΙΤΑΙ",$H11="ΌΧΙ")</formula>
    </cfRule>
  </conditionalFormatting>
  <conditionalFormatting sqref="E11:F31">
    <cfRule type="expression" dxfId="132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31">
      <formula1>0</formula1>
    </dataValidation>
    <dataValidation type="list" allowBlank="1" showInputMessage="1" showErrorMessage="1" sqref="F11:F31">
      <formula1>ΑΕΙ_ΤΕΙ</formula1>
    </dataValidation>
    <dataValidation type="list" allowBlank="1" showInputMessage="1" showErrorMessage="1" sqref="G11:G31">
      <formula1>ΑΠΑΙΤΕΙΤΑΙ_ΔΕΝ_ΑΠΑΙΤΕΙΤΑΙ</formula1>
    </dataValidation>
    <dataValidation type="list" allowBlank="1" showInputMessage="1" showErrorMessage="1" sqref="E11:E31">
      <formula1>ΚΛΑΔΟΣ_ΕΕΠ</formula1>
    </dataValidation>
    <dataValidation type="decimal" allowBlank="1" showInputMessage="1" showErrorMessage="1" sqref="K11:K31">
      <formula1>0</formula1>
      <formula2>10</formula2>
    </dataValidation>
    <dataValidation type="list" allowBlank="1" showInputMessage="1" showErrorMessage="1" sqref="X11:X31">
      <formula1>ΠΟΛΥΤΕΚΝΟΣ_ΤΡΙΤΕΚΝΟΣ</formula1>
    </dataValidation>
    <dataValidation type="whole" allowBlank="1" showInputMessage="1" showErrorMessage="1" sqref="U11:U31 R11:R31">
      <formula1>0</formula1>
      <formula2>29</formula2>
    </dataValidation>
    <dataValidation type="whole" allowBlank="1" showInputMessage="1" showErrorMessage="1" sqref="T11:T31 Q11:Q31">
      <formula1>0</formula1>
      <formula2>11</formula2>
    </dataValidation>
    <dataValidation type="whole" allowBlank="1" showInputMessage="1" showErrorMessage="1" sqref="S11:S31 P11:P31">
      <formula1>0</formula1>
      <formula2>40</formula2>
    </dataValidation>
    <dataValidation type="list" allowBlank="1" showInputMessage="1" showErrorMessage="1" sqref="Y11:Z31 H11:H31 L11:O31">
      <formula1>NAI_OXI</formula1>
    </dataValidation>
    <dataValidation type="list" allowBlank="1" showInputMessage="1" showErrorMessage="1" sqref="I11:I31">
      <formula1>ΚΑΤΗΓΟΡΙΑ_ΠΙΝΑΚΑ</formula1>
    </dataValidation>
    <dataValidation type="decimal" allowBlank="1" showInputMessage="1" showErrorMessage="1" sqref="V11:V31">
      <formula1>0</formula1>
      <formula2>1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9"/>
  <sheetViews>
    <sheetView zoomScale="80" zoomScaleNormal="80" workbookViewId="0">
      <selection activeCell="A11" sqref="A11"/>
    </sheetView>
  </sheetViews>
  <sheetFormatPr defaultRowHeight="15"/>
  <cols>
    <col min="1" max="1" width="5" customWidth="1"/>
    <col min="2" max="2" width="19.85546875" bestFit="1" customWidth="1"/>
    <col min="3" max="3" width="16" customWidth="1"/>
    <col min="4" max="4" width="17" customWidth="1"/>
    <col min="7" max="7" width="14.5703125" customWidth="1"/>
    <col min="9" max="9" width="13.5703125" customWidth="1"/>
    <col min="10" max="10" width="13.42578125" customWidth="1"/>
    <col min="11" max="11" width="6.5703125" customWidth="1"/>
    <col min="14" max="14" width="6.7109375" bestFit="1" customWidth="1"/>
    <col min="15" max="15" width="8" customWidth="1"/>
    <col min="19" max="21" width="6.7109375" bestFit="1" customWidth="1"/>
    <col min="23" max="23" width="6.7109375" bestFit="1" customWidth="1"/>
    <col min="24" max="24" width="13.42578125" bestFit="1" customWidth="1"/>
    <col min="25" max="25" width="6.5703125" customWidth="1"/>
    <col min="26" max="27" width="7" customWidth="1"/>
    <col min="33" max="33" width="6.7109375" bestFit="1" customWidth="1"/>
    <col min="35" max="36" width="6.710937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C2" s="106" t="s">
        <v>820</v>
      </c>
      <c r="D2" s="106"/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0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18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41" t="s">
        <v>0</v>
      </c>
      <c r="J10" s="68" t="s">
        <v>68</v>
      </c>
      <c r="K10" s="4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34" customFormat="1" ht="17.25" customHeight="1">
      <c r="A11" s="115">
        <f>IF(ISBLANK(#REF!),"",IF(ISNUMBER(A10),A10+1,1))</f>
        <v>1</v>
      </c>
      <c r="B11" s="134" t="s">
        <v>439</v>
      </c>
      <c r="C11" s="134" t="s">
        <v>158</v>
      </c>
      <c r="D11" s="134" t="s">
        <v>130</v>
      </c>
      <c r="E11" s="134" t="s">
        <v>41</v>
      </c>
      <c r="F11" s="134" t="s">
        <v>89</v>
      </c>
      <c r="G11" s="134" t="s">
        <v>61</v>
      </c>
      <c r="H11" s="134" t="s">
        <v>14</v>
      </c>
      <c r="I11" s="134" t="s">
        <v>13</v>
      </c>
      <c r="J11" s="135">
        <v>39139</v>
      </c>
      <c r="K11" s="136">
        <v>6.46</v>
      </c>
      <c r="L11" s="137"/>
      <c r="M11" s="137"/>
      <c r="N11" s="137"/>
      <c r="O11" s="137"/>
      <c r="P11" s="134">
        <v>3</v>
      </c>
      <c r="Q11" s="134">
        <v>2</v>
      </c>
      <c r="R11" s="134">
        <v>1</v>
      </c>
      <c r="S11" s="134">
        <v>3</v>
      </c>
      <c r="T11" s="134">
        <v>0</v>
      </c>
      <c r="U11" s="134">
        <v>10</v>
      </c>
      <c r="V11" s="138"/>
      <c r="W11" s="139"/>
      <c r="X11" s="137"/>
      <c r="Y11" s="137" t="s">
        <v>14</v>
      </c>
      <c r="Z11" s="137" t="s">
        <v>14</v>
      </c>
      <c r="AA11" s="131">
        <f>IF(ISBLANK(#REF!),"",IF(K11&gt;5,ROUND(0.5*(K11-5),2),0))</f>
        <v>0.73</v>
      </c>
      <c r="AB11" s="131">
        <f>IF(ISBLANK(#REF!),"",IF(L11="ΝΑΙ",6,(IF(M11="ΝΑΙ",4,0))))</f>
        <v>0</v>
      </c>
      <c r="AC11" s="131">
        <f>IF(ISBLANK(#REF!),"",IF(E11="ΠΕ23",IF(N11="ΝΑΙ",3,(IF(O11="ΝΑΙ",2,0))),IF(N11="ΝΑΙ",3,(IF(O11="ΝΑΙ",2,0)))))</f>
        <v>0</v>
      </c>
      <c r="AD11" s="131">
        <f>IF(ISBLANK(#REF!),"",MAX(AB11:AC11))</f>
        <v>0</v>
      </c>
      <c r="AE11" s="131">
        <f>IF(ISBLANK(#REF!),"",MIN(3,0.5*INT((P11*12+Q11+ROUND(R11/30,0))/6)))</f>
        <v>3</v>
      </c>
      <c r="AF11" s="131">
        <f>IF(ISBLANK(#REF!),"",0.25*(S11*12+T11+ROUND(U11/30,0)))</f>
        <v>9</v>
      </c>
      <c r="AG11" s="132">
        <f>IF(ISBLANK(#REF!),"",IF(V11&gt;=67%,7,0))</f>
        <v>0</v>
      </c>
      <c r="AH11" s="132">
        <f>IF(ISBLANK(#REF!),"",IF(W11&gt;=1,7,0))</f>
        <v>0</v>
      </c>
      <c r="AI11" s="132">
        <f>IF(ISBLANK(#REF!),"",IF(X11="ΠΟΛΥΤΕΚΝΟΣ",7,IF(X11="ΤΡΙΤΕΚΝΟΣ",3,0)))</f>
        <v>0</v>
      </c>
      <c r="AJ11" s="132">
        <f>IF(ISBLANK(#REF!),"",MAX(AG11:AI11))</f>
        <v>0</v>
      </c>
      <c r="AK11" s="187">
        <f>IF(ISBLANK(#REF!),"",AA11+SUM(AD11:AF11,AJ11))</f>
        <v>12.73</v>
      </c>
    </row>
    <row r="12" spans="1:37" s="134" customFormat="1">
      <c r="A12" s="115">
        <f>IF(ISBLANK(#REF!),"",IF(ISNUMBER(A11),A11+1,1))</f>
        <v>2</v>
      </c>
      <c r="B12" s="125" t="s">
        <v>372</v>
      </c>
      <c r="C12" s="125" t="s">
        <v>109</v>
      </c>
      <c r="D12" s="125" t="s">
        <v>167</v>
      </c>
      <c r="E12" s="125" t="s">
        <v>41</v>
      </c>
      <c r="F12" s="125" t="s">
        <v>89</v>
      </c>
      <c r="G12" s="125" t="s">
        <v>61</v>
      </c>
      <c r="H12" s="125" t="s">
        <v>14</v>
      </c>
      <c r="I12" s="125" t="s">
        <v>13</v>
      </c>
      <c r="J12" s="126">
        <v>40092</v>
      </c>
      <c r="K12" s="127">
        <v>7.14</v>
      </c>
      <c r="L12" s="128"/>
      <c r="M12" s="128"/>
      <c r="N12" s="128"/>
      <c r="O12" s="128"/>
      <c r="P12" s="125">
        <v>2</v>
      </c>
      <c r="Q12" s="125">
        <v>9</v>
      </c>
      <c r="R12" s="125">
        <v>25</v>
      </c>
      <c r="S12" s="125">
        <v>0</v>
      </c>
      <c r="T12" s="125">
        <v>0</v>
      </c>
      <c r="U12" s="125">
        <v>0</v>
      </c>
      <c r="V12" s="129"/>
      <c r="W12" s="130"/>
      <c r="X12" s="128" t="s">
        <v>30</v>
      </c>
      <c r="Y12" s="128" t="s">
        <v>14</v>
      </c>
      <c r="Z12" s="128" t="s">
        <v>14</v>
      </c>
      <c r="AA12" s="131">
        <f>IF(ISBLANK(#REF!),"",IF(K12&gt;5,ROUND(0.5*(K12-5),2),0))</f>
        <v>1.07</v>
      </c>
      <c r="AB12" s="131">
        <f>IF(ISBLANK(#REF!),"",IF(L12="ΝΑΙ",6,(IF(M12="ΝΑΙ",4,0))))</f>
        <v>0</v>
      </c>
      <c r="AC12" s="131">
        <f>IF(ISBLANK(#REF!),"",IF(E12="ΠΕ23",IF(N12="ΝΑΙ",3,(IF(O12="ΝΑΙ",2,0))),IF(N12="ΝΑΙ",3,(IF(O12="ΝΑΙ",2,0)))))</f>
        <v>0</v>
      </c>
      <c r="AD12" s="131">
        <f>IF(ISBLANK(#REF!),"",MAX(AB12:AC12))</f>
        <v>0</v>
      </c>
      <c r="AE12" s="131">
        <f>IF(ISBLANK(#REF!),"",MIN(3,0.5*INT((P12*12+Q12+ROUND(R12/30,0))/6)))</f>
        <v>2.5</v>
      </c>
      <c r="AF12" s="131">
        <f>IF(ISBLANK(#REF!),"",0.25*(S12*12+T12+ROUND(U12/30,0)))</f>
        <v>0</v>
      </c>
      <c r="AG12" s="132">
        <f>IF(ISBLANK(#REF!),"",IF(V12&gt;=67%,7,0))</f>
        <v>0</v>
      </c>
      <c r="AH12" s="132">
        <f>IF(ISBLANK(#REF!),"",IF(W12&gt;=1,7,0))</f>
        <v>0</v>
      </c>
      <c r="AI12" s="132">
        <f>IF(ISBLANK(#REF!),"",IF(X12="ΠΟΛΥΤΕΚΝΟΣ",7,IF(X12="ΤΡΙΤΕΚΝΟΣ",3,0)))</f>
        <v>7</v>
      </c>
      <c r="AJ12" s="132">
        <f>IF(ISBLANK(#REF!),"",MAX(AG12:AI12))</f>
        <v>7</v>
      </c>
      <c r="AK12" s="187">
        <f>IF(ISBLANK(#REF!),"",AA12+SUM(AD12:AF12,AJ12))</f>
        <v>10.57</v>
      </c>
    </row>
    <row r="13" spans="1:37" s="134" customFormat="1">
      <c r="A13" s="115">
        <f>IF(ISBLANK(#REF!),"",IF(ISNUMBER(A12),A12+1,1))</f>
        <v>3</v>
      </c>
      <c r="B13" s="116" t="s">
        <v>345</v>
      </c>
      <c r="C13" s="116" t="s">
        <v>132</v>
      </c>
      <c r="D13" s="116" t="s">
        <v>328</v>
      </c>
      <c r="E13" s="116" t="s">
        <v>41</v>
      </c>
      <c r="F13" s="116" t="s">
        <v>89</v>
      </c>
      <c r="G13" s="116" t="s">
        <v>61</v>
      </c>
      <c r="H13" s="116" t="s">
        <v>14</v>
      </c>
      <c r="I13" s="116" t="s">
        <v>13</v>
      </c>
      <c r="J13" s="117">
        <v>39331</v>
      </c>
      <c r="K13" s="118">
        <v>7.36</v>
      </c>
      <c r="L13" s="119"/>
      <c r="M13" s="119" t="s">
        <v>12</v>
      </c>
      <c r="N13" s="119"/>
      <c r="O13" s="119"/>
      <c r="P13" s="140">
        <v>6</v>
      </c>
      <c r="Q13" s="140">
        <v>1</v>
      </c>
      <c r="R13" s="140">
        <v>27</v>
      </c>
      <c r="S13" s="140">
        <v>0</v>
      </c>
      <c r="T13" s="140">
        <v>6</v>
      </c>
      <c r="U13" s="140">
        <v>2</v>
      </c>
      <c r="V13" s="141"/>
      <c r="W13" s="142"/>
      <c r="X13" s="119"/>
      <c r="Y13" s="119" t="s">
        <v>12</v>
      </c>
      <c r="Z13" s="119" t="s">
        <v>14</v>
      </c>
      <c r="AA13" s="122">
        <f>IF(ISBLANK(#REF!),"",IF(K13&gt;5,ROUND(0.5*(K13-5),2),0))</f>
        <v>1.18</v>
      </c>
      <c r="AB13" s="122">
        <f>IF(ISBLANK(#REF!),"",IF(L13="ΝΑΙ",6,(IF(M13="ΝΑΙ",4,0))))</f>
        <v>4</v>
      </c>
      <c r="AC13" s="122">
        <f>IF(ISBLANK(#REF!),"",IF(E13="ΠΕ23",IF(N13="ΝΑΙ",3,(IF(O13="ΝΑΙ",2,0))),IF(N13="ΝΑΙ",3,(IF(O13="ΝΑΙ",2,0)))))</f>
        <v>0</v>
      </c>
      <c r="AD13" s="122">
        <f>IF(ISBLANK(#REF!),"",MAX(AB13:AC13))</f>
        <v>4</v>
      </c>
      <c r="AE13" s="122">
        <f>IF(ISBLANK(#REF!),"",MIN(3,0.5*INT((P13*12+Q13+ROUND(R13/30,0))/6)))</f>
        <v>3</v>
      </c>
      <c r="AF13" s="122">
        <f>IF(ISBLANK(#REF!),"",0.25*(S13*12+T13+ROUND(U13/30,0)))</f>
        <v>1.5</v>
      </c>
      <c r="AG13" s="123">
        <f>IF(ISBLANK(#REF!),"",IF(V13&gt;=67%,7,0))</f>
        <v>0</v>
      </c>
      <c r="AH13" s="123">
        <f>IF(ISBLANK(#REF!),"",IF(W13&gt;=1,7,0))</f>
        <v>0</v>
      </c>
      <c r="AI13" s="123">
        <f>IF(ISBLANK(#REF!),"",IF(X13="ΠΟΛΥΤΕΚΝΟΣ",7,IF(X13="ΤΡΙΤΕΚΝΟΣ",3,0)))</f>
        <v>0</v>
      </c>
      <c r="AJ13" s="123">
        <f>IF(ISBLANK(#REF!),"",MAX(AG13:AI13))</f>
        <v>0</v>
      </c>
      <c r="AK13" s="188">
        <f>IF(ISBLANK(#REF!),"",AA13+SUM(AD13:AF13,AJ13))</f>
        <v>9.68</v>
      </c>
    </row>
    <row r="14" spans="1:37" s="116" customFormat="1">
      <c r="A14" s="124">
        <f>IF(ISBLANK(#REF!),"",IF(ISNUMBER(A13),A13+1,1))</f>
        <v>4</v>
      </c>
      <c r="B14" s="134" t="s">
        <v>432</v>
      </c>
      <c r="C14" s="134" t="s">
        <v>220</v>
      </c>
      <c r="D14" s="134" t="s">
        <v>433</v>
      </c>
      <c r="E14" s="134" t="s">
        <v>41</v>
      </c>
      <c r="F14" s="134" t="s">
        <v>89</v>
      </c>
      <c r="G14" s="134" t="s">
        <v>61</v>
      </c>
      <c r="H14" s="134" t="s">
        <v>14</v>
      </c>
      <c r="I14" s="134" t="s">
        <v>13</v>
      </c>
      <c r="J14" s="135">
        <v>40737</v>
      </c>
      <c r="K14" s="136">
        <v>7.74</v>
      </c>
      <c r="L14" s="137"/>
      <c r="M14" s="137"/>
      <c r="N14" s="137"/>
      <c r="O14" s="137"/>
      <c r="P14" s="134">
        <v>4</v>
      </c>
      <c r="Q14" s="134">
        <v>11</v>
      </c>
      <c r="R14" s="134">
        <v>8</v>
      </c>
      <c r="S14" s="134">
        <v>0</v>
      </c>
      <c r="T14" s="134">
        <v>6</v>
      </c>
      <c r="U14" s="134">
        <v>5</v>
      </c>
      <c r="V14" s="138"/>
      <c r="W14" s="139"/>
      <c r="X14" s="137"/>
      <c r="Y14" s="137" t="s">
        <v>14</v>
      </c>
      <c r="Z14" s="137" t="s">
        <v>14</v>
      </c>
      <c r="AA14" s="131">
        <f>IF(ISBLANK(#REF!),"",IF(K14&gt;5,ROUND(0.5*(K14-5),2),0))</f>
        <v>1.37</v>
      </c>
      <c r="AB14" s="131">
        <f>IF(ISBLANK(#REF!),"",IF(L14="ΝΑΙ",6,(IF(M14="ΝΑΙ",4,0))))</f>
        <v>0</v>
      </c>
      <c r="AC14" s="131">
        <f>IF(ISBLANK(#REF!),"",IF(E14="ΠΕ23",IF(N14="ΝΑΙ",3,(IF(O14="ΝΑΙ",2,0))),IF(N14="ΝΑΙ",3,(IF(O14="ΝΑΙ",2,0)))))</f>
        <v>0</v>
      </c>
      <c r="AD14" s="131">
        <f>IF(ISBLANK(#REF!),"",MAX(AB14:AC14))</f>
        <v>0</v>
      </c>
      <c r="AE14" s="131">
        <f>IF(ISBLANK(#REF!),"",MIN(3,0.5*INT((P14*12+Q14+ROUND(R14/30,0))/6)))</f>
        <v>3</v>
      </c>
      <c r="AF14" s="131">
        <f>IF(ISBLANK(#REF!),"",0.25*(S14*12+T14+ROUND(U14/30,0)))</f>
        <v>1.5</v>
      </c>
      <c r="AG14" s="132">
        <f>IF(ISBLANK(#REF!),"",IF(V14&gt;=67%,7,0))</f>
        <v>0</v>
      </c>
      <c r="AH14" s="132">
        <f>IF(ISBLANK(#REF!),"",IF(W14&gt;=1,7,0))</f>
        <v>0</v>
      </c>
      <c r="AI14" s="132">
        <f>IF(ISBLANK(#REF!),"",IF(X14="ΠΟΛΥΤΕΚΝΟΣ",7,IF(X14="ΤΡΙΤΕΚΝΟΣ",3,0)))</f>
        <v>0</v>
      </c>
      <c r="AJ14" s="132">
        <f>IF(ISBLANK(#REF!),"",MAX(AG14:AI14))</f>
        <v>0</v>
      </c>
      <c r="AK14" s="187">
        <f>IF(ISBLANK(#REF!),"",AA14+SUM(AD14:AF14,AJ14))</f>
        <v>5.87</v>
      </c>
    </row>
    <row r="15" spans="1:37" s="134" customFormat="1">
      <c r="A15" s="115">
        <f>IF(ISBLANK(#REF!),"",IF(ISNUMBER(A14),A14+1,1))</f>
        <v>5</v>
      </c>
      <c r="B15" s="134" t="s">
        <v>426</v>
      </c>
      <c r="C15" s="134" t="s">
        <v>427</v>
      </c>
      <c r="D15" s="134" t="s">
        <v>130</v>
      </c>
      <c r="E15" s="134" t="s">
        <v>41</v>
      </c>
      <c r="F15" s="134" t="s">
        <v>89</v>
      </c>
      <c r="G15" s="134" t="s">
        <v>61</v>
      </c>
      <c r="H15" s="134" t="s">
        <v>14</v>
      </c>
      <c r="I15" s="134" t="s">
        <v>13</v>
      </c>
      <c r="J15" s="135">
        <v>39555</v>
      </c>
      <c r="K15" s="136">
        <v>6.92</v>
      </c>
      <c r="L15" s="137"/>
      <c r="M15" s="137"/>
      <c r="N15" s="137"/>
      <c r="O15" s="137"/>
      <c r="P15" s="134">
        <v>2</v>
      </c>
      <c r="Q15" s="134">
        <v>6</v>
      </c>
      <c r="R15" s="134">
        <v>1</v>
      </c>
      <c r="S15" s="134">
        <v>0</v>
      </c>
      <c r="T15" s="134">
        <v>8</v>
      </c>
      <c r="U15" s="134">
        <v>5</v>
      </c>
      <c r="V15" s="138"/>
      <c r="W15" s="139"/>
      <c r="X15" s="137"/>
      <c r="Y15" s="137" t="s">
        <v>14</v>
      </c>
      <c r="Z15" s="137" t="s">
        <v>14</v>
      </c>
      <c r="AA15" s="131">
        <f>IF(ISBLANK(#REF!),"",IF(K15&gt;5,ROUND(0.5*(K15-5),2),0))</f>
        <v>0.96</v>
      </c>
      <c r="AB15" s="131">
        <f>IF(ISBLANK(#REF!),"",IF(L15="ΝΑΙ",6,(IF(M15="ΝΑΙ",4,0))))</f>
        <v>0</v>
      </c>
      <c r="AC15" s="131">
        <f>IF(ISBLANK(#REF!),"",IF(E15="ΠΕ23",IF(N15="ΝΑΙ",3,(IF(O15="ΝΑΙ",2,0))),IF(N15="ΝΑΙ",3,(IF(O15="ΝΑΙ",2,0)))))</f>
        <v>0</v>
      </c>
      <c r="AD15" s="131">
        <f>IF(ISBLANK(#REF!),"",MAX(AB15:AC15))</f>
        <v>0</v>
      </c>
      <c r="AE15" s="131">
        <f>IF(ISBLANK(#REF!),"",MIN(3,0.5*INT((P15*12+Q15+ROUND(R15/30,0))/6)))</f>
        <v>2.5</v>
      </c>
      <c r="AF15" s="131">
        <f>IF(ISBLANK(#REF!),"",0.25*(S15*12+T15+ROUND(U15/30,0)))</f>
        <v>2</v>
      </c>
      <c r="AG15" s="132">
        <f>IF(ISBLANK(#REF!),"",IF(V15&gt;=67%,7,0))</f>
        <v>0</v>
      </c>
      <c r="AH15" s="132">
        <f>IF(ISBLANK(#REF!),"",IF(W15&gt;=1,7,0))</f>
        <v>0</v>
      </c>
      <c r="AI15" s="132">
        <f>IF(ISBLANK(#REF!),"",IF(X15="ΠΟΛΥΤΕΚΝΟΣ",7,IF(X15="ΤΡΙΤΕΚΝΟΣ",3,0)))</f>
        <v>0</v>
      </c>
      <c r="AJ15" s="132">
        <f>IF(ISBLANK(#REF!),"",MAX(AG15:AI15))</f>
        <v>0</v>
      </c>
      <c r="AK15" s="187">
        <f>IF(ISBLANK(#REF!),"",AA15+SUM(AD15:AF15,AJ15))</f>
        <v>5.46</v>
      </c>
    </row>
    <row r="16" spans="1:37" s="134" customFormat="1">
      <c r="A16" s="115">
        <f>IF(ISBLANK(#REF!),"",IF(ISNUMBER(A15),A15+1,1))</f>
        <v>6</v>
      </c>
      <c r="B16" s="134" t="s">
        <v>416</v>
      </c>
      <c r="C16" s="134" t="s">
        <v>138</v>
      </c>
      <c r="D16" s="134" t="s">
        <v>313</v>
      </c>
      <c r="E16" s="134" t="s">
        <v>41</v>
      </c>
      <c r="F16" s="134" t="s">
        <v>89</v>
      </c>
      <c r="G16" s="134" t="s">
        <v>61</v>
      </c>
      <c r="H16" s="134" t="s">
        <v>14</v>
      </c>
      <c r="I16" s="134" t="s">
        <v>13</v>
      </c>
      <c r="J16" s="135">
        <v>39008</v>
      </c>
      <c r="K16" s="136">
        <v>7.52</v>
      </c>
      <c r="L16" s="137"/>
      <c r="M16" s="137"/>
      <c r="N16" s="137"/>
      <c r="O16" s="137"/>
      <c r="P16" s="134">
        <v>6</v>
      </c>
      <c r="Q16" s="134">
        <v>8</v>
      </c>
      <c r="R16" s="134">
        <v>4</v>
      </c>
      <c r="S16" s="134">
        <v>0</v>
      </c>
      <c r="T16" s="134">
        <v>0</v>
      </c>
      <c r="U16" s="134">
        <v>0</v>
      </c>
      <c r="V16" s="138"/>
      <c r="W16" s="139"/>
      <c r="X16" s="137"/>
      <c r="Y16" s="137" t="s">
        <v>14</v>
      </c>
      <c r="Z16" s="137" t="s">
        <v>14</v>
      </c>
      <c r="AA16" s="131">
        <f>IF(ISBLANK(#REF!),"",IF(K16&gt;5,ROUND(0.5*(K16-5),2),0))</f>
        <v>1.26</v>
      </c>
      <c r="AB16" s="131">
        <f>IF(ISBLANK(#REF!),"",IF(L16="ΝΑΙ",6,(IF(M16="ΝΑΙ",4,0))))</f>
        <v>0</v>
      </c>
      <c r="AC16" s="131">
        <f>IF(ISBLANK(#REF!),"",IF(E16="ΠΕ23",IF(N16="ΝΑΙ",3,(IF(O16="ΝΑΙ",2,0))),IF(N16="ΝΑΙ",3,(IF(O16="ΝΑΙ",2,0)))))</f>
        <v>0</v>
      </c>
      <c r="AD16" s="131">
        <f>IF(ISBLANK(#REF!),"",MAX(AB16:AC16))</f>
        <v>0</v>
      </c>
      <c r="AE16" s="131">
        <f>IF(ISBLANK(#REF!),"",MIN(3,0.5*INT((P16*12+Q16+ROUND(R16/30,0))/6)))</f>
        <v>3</v>
      </c>
      <c r="AF16" s="131">
        <f>IF(ISBLANK(#REF!),"",0.25*(S16*12+T16+ROUND(U16/30,0)))</f>
        <v>0</v>
      </c>
      <c r="AG16" s="132">
        <f>IF(ISBLANK(#REF!),"",IF(V16&gt;=67%,7,0))</f>
        <v>0</v>
      </c>
      <c r="AH16" s="132">
        <f>IF(ISBLANK(#REF!),"",IF(W16&gt;=1,7,0))</f>
        <v>0</v>
      </c>
      <c r="AI16" s="132">
        <f>IF(ISBLANK(#REF!),"",IF(X16="ΠΟΛΥΤΕΚΝΟΣ",7,IF(X16="ΤΡΙΤΕΚΝΟΣ",3,0)))</f>
        <v>0</v>
      </c>
      <c r="AJ16" s="132">
        <f>IF(ISBLANK(#REF!),"",MAX(AG16:AI16))</f>
        <v>0</v>
      </c>
      <c r="AK16" s="187">
        <f>IF(ISBLANK(#REF!),"",AA16+SUM(AD16:AF16,AJ16))</f>
        <v>4.26</v>
      </c>
    </row>
    <row r="17" spans="1:37" s="134" customFormat="1">
      <c r="A17" s="115">
        <f>IF(ISBLANK(#REF!),"",IF(ISNUMBER(A16),A16+1,1))</f>
        <v>7</v>
      </c>
      <c r="B17" s="125" t="s">
        <v>352</v>
      </c>
      <c r="C17" s="125" t="s">
        <v>98</v>
      </c>
      <c r="D17" s="125" t="s">
        <v>184</v>
      </c>
      <c r="E17" s="125" t="s">
        <v>41</v>
      </c>
      <c r="F17" s="125" t="s">
        <v>89</v>
      </c>
      <c r="G17" s="125" t="s">
        <v>61</v>
      </c>
      <c r="H17" s="125" t="s">
        <v>14</v>
      </c>
      <c r="I17" s="125" t="s">
        <v>13</v>
      </c>
      <c r="J17" s="126">
        <v>40947</v>
      </c>
      <c r="K17" s="127">
        <v>6.47</v>
      </c>
      <c r="L17" s="128"/>
      <c r="M17" s="128"/>
      <c r="N17" s="128"/>
      <c r="O17" s="128"/>
      <c r="P17" s="143">
        <v>0</v>
      </c>
      <c r="Q17" s="143">
        <v>10</v>
      </c>
      <c r="R17" s="143">
        <v>9</v>
      </c>
      <c r="S17" s="143">
        <v>0</v>
      </c>
      <c r="T17" s="143">
        <v>0</v>
      </c>
      <c r="U17" s="143">
        <v>0</v>
      </c>
      <c r="V17" s="144"/>
      <c r="W17" s="145"/>
      <c r="X17" s="128" t="s">
        <v>31</v>
      </c>
      <c r="Y17" s="128" t="s">
        <v>14</v>
      </c>
      <c r="Z17" s="128" t="s">
        <v>14</v>
      </c>
      <c r="AA17" s="131">
        <f>IF(ISBLANK(#REF!),"",IF(K17&gt;5,ROUND(0.5*(K17-5),2),0))</f>
        <v>0.74</v>
      </c>
      <c r="AB17" s="131">
        <f>IF(ISBLANK(#REF!),"",IF(L17="ΝΑΙ",6,(IF(M17="ΝΑΙ",4,0))))</f>
        <v>0</v>
      </c>
      <c r="AC17" s="131">
        <f>IF(ISBLANK(#REF!),"",IF(E17="ΠΕ23",IF(N17="ΝΑΙ",3,(IF(O17="ΝΑΙ",2,0))),IF(N17="ΝΑΙ",3,(IF(O17="ΝΑΙ",2,0)))))</f>
        <v>0</v>
      </c>
      <c r="AD17" s="131">
        <f>IF(ISBLANK(#REF!),"",MAX(AB17:AC17))</f>
        <v>0</v>
      </c>
      <c r="AE17" s="131">
        <f>IF(ISBLANK(#REF!),"",MIN(3,0.5*INT((P17*12+Q17+ROUND(R17/30,0))/6)))</f>
        <v>0.5</v>
      </c>
      <c r="AF17" s="131">
        <f>IF(ISBLANK(#REF!),"",0.25*(S17*12+T17+ROUND(U17/30,0)))</f>
        <v>0</v>
      </c>
      <c r="AG17" s="132">
        <f>IF(ISBLANK(#REF!),"",IF(V17&gt;=67%,7,0))</f>
        <v>0</v>
      </c>
      <c r="AH17" s="132">
        <f>IF(ISBLANK(#REF!),"",IF(W17&gt;=1,7,0))</f>
        <v>0</v>
      </c>
      <c r="AI17" s="132">
        <f>IF(ISBLANK(#REF!),"",IF(X17="ΠΟΛΥΤΕΚΝΟΣ",7,IF(X17="ΤΡΙΤΕΚΝΟΣ",3,0)))</f>
        <v>3</v>
      </c>
      <c r="AJ17" s="132">
        <f>IF(ISBLANK(#REF!),"",MAX(AG17:AI17))</f>
        <v>3</v>
      </c>
      <c r="AK17" s="187">
        <f>IF(ISBLANK(#REF!),"",AA17+SUM(AD17:AF17,AJ17))</f>
        <v>4.24</v>
      </c>
    </row>
    <row r="18" spans="1:37" s="134" customFormat="1">
      <c r="A18" s="115">
        <f>IF(ISBLANK(#REF!),"",IF(ISNUMBER(A17),A17+1,1))</f>
        <v>8</v>
      </c>
      <c r="B18" s="134" t="s">
        <v>428</v>
      </c>
      <c r="C18" s="134" t="s">
        <v>98</v>
      </c>
      <c r="D18" s="134" t="s">
        <v>112</v>
      </c>
      <c r="E18" s="134" t="s">
        <v>41</v>
      </c>
      <c r="F18" s="134" t="s">
        <v>89</v>
      </c>
      <c r="G18" s="134" t="s">
        <v>61</v>
      </c>
      <c r="H18" s="134" t="s">
        <v>14</v>
      </c>
      <c r="I18" s="134" t="s">
        <v>13</v>
      </c>
      <c r="J18" s="135">
        <v>40492</v>
      </c>
      <c r="K18" s="136">
        <v>7.18</v>
      </c>
      <c r="L18" s="137"/>
      <c r="M18" s="137"/>
      <c r="N18" s="137"/>
      <c r="O18" s="137"/>
      <c r="P18" s="134">
        <v>5</v>
      </c>
      <c r="Q18" s="134">
        <v>9</v>
      </c>
      <c r="R18" s="134">
        <v>3</v>
      </c>
      <c r="S18" s="134">
        <v>0</v>
      </c>
      <c r="T18" s="134">
        <v>0</v>
      </c>
      <c r="U18" s="134">
        <v>0</v>
      </c>
      <c r="V18" s="138"/>
      <c r="W18" s="139"/>
      <c r="X18" s="137"/>
      <c r="Y18" s="137" t="s">
        <v>14</v>
      </c>
      <c r="Z18" s="137" t="s">
        <v>14</v>
      </c>
      <c r="AA18" s="131">
        <f>IF(ISBLANK(#REF!),"",IF(K18&gt;5,ROUND(0.5*(K18-5),2),0))</f>
        <v>1.0900000000000001</v>
      </c>
      <c r="AB18" s="131">
        <f>IF(ISBLANK(#REF!),"",IF(L18="ΝΑΙ",6,(IF(M18="ΝΑΙ",4,0))))</f>
        <v>0</v>
      </c>
      <c r="AC18" s="131">
        <f>IF(ISBLANK(#REF!),"",IF(E18="ΠΕ23",IF(N18="ΝΑΙ",3,(IF(O18="ΝΑΙ",2,0))),IF(N18="ΝΑΙ",3,(IF(O18="ΝΑΙ",2,0)))))</f>
        <v>0</v>
      </c>
      <c r="AD18" s="131">
        <f>IF(ISBLANK(#REF!),"",MAX(AB18:AC18))</f>
        <v>0</v>
      </c>
      <c r="AE18" s="131">
        <f>IF(ISBLANK(#REF!),"",MIN(3,0.5*INT((P18*12+Q18+ROUND(R18/30,0))/6)))</f>
        <v>3</v>
      </c>
      <c r="AF18" s="131">
        <f>IF(ISBLANK(#REF!),"",0.25*(S18*12+T18+ROUND(U18/30,0)))</f>
        <v>0</v>
      </c>
      <c r="AG18" s="132">
        <f>IF(ISBLANK(#REF!),"",IF(V18&gt;=67%,7,0))</f>
        <v>0</v>
      </c>
      <c r="AH18" s="132">
        <f>IF(ISBLANK(#REF!),"",IF(W18&gt;=1,7,0))</f>
        <v>0</v>
      </c>
      <c r="AI18" s="132">
        <f>IF(ISBLANK(#REF!),"",IF(X18="ΠΟΛΥΤΕΚΝΟΣ",7,IF(X18="ΤΡΙΤΕΚΝΟΣ",3,0)))</f>
        <v>0</v>
      </c>
      <c r="AJ18" s="132">
        <f>IF(ISBLANK(#REF!),"",MAX(AG18:AI18))</f>
        <v>0</v>
      </c>
      <c r="AK18" s="187">
        <f>IF(ISBLANK(#REF!),"",AA18+SUM(AD18:AF18,AJ18))</f>
        <v>4.09</v>
      </c>
    </row>
    <row r="19" spans="1:37" s="134" customFormat="1">
      <c r="A19" s="115">
        <f>IF(ISBLANK(#REF!),"",IF(ISNUMBER(A18),A18+1,1))</f>
        <v>9</v>
      </c>
      <c r="B19" s="125" t="s">
        <v>353</v>
      </c>
      <c r="C19" s="125" t="s">
        <v>98</v>
      </c>
      <c r="D19" s="125" t="s">
        <v>107</v>
      </c>
      <c r="E19" s="125" t="s">
        <v>41</v>
      </c>
      <c r="F19" s="125" t="s">
        <v>89</v>
      </c>
      <c r="G19" s="125" t="s">
        <v>61</v>
      </c>
      <c r="H19" s="125" t="s">
        <v>14</v>
      </c>
      <c r="I19" s="125" t="s">
        <v>13</v>
      </c>
      <c r="J19" s="126">
        <v>39609</v>
      </c>
      <c r="K19" s="127">
        <v>6.81</v>
      </c>
      <c r="L19" s="128"/>
      <c r="M19" s="128"/>
      <c r="N19" s="128"/>
      <c r="O19" s="128"/>
      <c r="P19" s="143">
        <v>3</v>
      </c>
      <c r="Q19" s="143">
        <v>8</v>
      </c>
      <c r="R19" s="143">
        <v>3</v>
      </c>
      <c r="S19" s="143">
        <v>0</v>
      </c>
      <c r="T19" s="143">
        <v>0</v>
      </c>
      <c r="U19" s="143">
        <v>0</v>
      </c>
      <c r="V19" s="146"/>
      <c r="W19" s="147"/>
      <c r="X19" s="148"/>
      <c r="Y19" s="128" t="s">
        <v>14</v>
      </c>
      <c r="Z19" s="128" t="s">
        <v>14</v>
      </c>
      <c r="AA19" s="131">
        <f>IF(ISBLANK(#REF!),"",IF(K19&gt;5,ROUND(0.5*(K19-5),2),0))</f>
        <v>0.91</v>
      </c>
      <c r="AB19" s="131">
        <f>IF(ISBLANK(#REF!),"",IF(L19="ΝΑΙ",6,(IF(M19="ΝΑΙ",4,0))))</f>
        <v>0</v>
      </c>
      <c r="AC19" s="131">
        <f>IF(ISBLANK(#REF!),"",IF(E19="ΠΕ23",IF(N19="ΝΑΙ",3,(IF(O19="ΝΑΙ",2,0))),IF(N19="ΝΑΙ",3,(IF(O19="ΝΑΙ",2,0)))))</f>
        <v>0</v>
      </c>
      <c r="AD19" s="131">
        <f>IF(ISBLANK(#REF!),"",MAX(AB19:AC19))</f>
        <v>0</v>
      </c>
      <c r="AE19" s="131">
        <f>IF(ISBLANK(#REF!),"",MIN(3,0.5*INT((P19*12+Q19+ROUND(R19/30,0))/6)))</f>
        <v>3</v>
      </c>
      <c r="AF19" s="131">
        <f>IF(ISBLANK(#REF!),"",0.25*(S19*12+T19+ROUND(U19/30,0)))</f>
        <v>0</v>
      </c>
      <c r="AG19" s="132">
        <f>IF(ISBLANK(#REF!),"",IF(V19&gt;=67%,7,0))</f>
        <v>0</v>
      </c>
      <c r="AH19" s="132">
        <f>IF(ISBLANK(#REF!),"",IF(W19&gt;=1,7,0))</f>
        <v>0</v>
      </c>
      <c r="AI19" s="132">
        <f>IF(ISBLANK(#REF!),"",IF(X19="ΠΟΛΥΤΕΚΝΟΣ",7,IF(X19="ΤΡΙΤΕΚΝΟΣ",3,0)))</f>
        <v>0</v>
      </c>
      <c r="AJ19" s="132">
        <f>IF(ISBLANK(#REF!),"",MAX(AG19:AI19))</f>
        <v>0</v>
      </c>
      <c r="AK19" s="187">
        <f>IF(ISBLANK(#REF!),"",AA19+SUM(AD19:AF19,AJ19))</f>
        <v>3.91</v>
      </c>
    </row>
    <row r="20" spans="1:37" s="16" customFormat="1">
      <c r="A20" s="28">
        <f>IF(ISBLANK(#REF!),"",IF(ISNUMBER(A19),A19+1,1))</f>
        <v>10</v>
      </c>
      <c r="B20" s="8" t="s">
        <v>362</v>
      </c>
      <c r="C20" s="8" t="s">
        <v>98</v>
      </c>
      <c r="D20" s="8" t="s">
        <v>167</v>
      </c>
      <c r="E20" s="8" t="s">
        <v>41</v>
      </c>
      <c r="F20" s="8" t="s">
        <v>89</v>
      </c>
      <c r="G20" s="8" t="s">
        <v>61</v>
      </c>
      <c r="H20" s="8" t="s">
        <v>14</v>
      </c>
      <c r="I20" s="8" t="s">
        <v>13</v>
      </c>
      <c r="J20" s="37">
        <v>40483</v>
      </c>
      <c r="K20" s="51">
        <v>8.76</v>
      </c>
      <c r="L20" s="25"/>
      <c r="M20" s="12"/>
      <c r="N20" s="12"/>
      <c r="O20" s="12"/>
      <c r="P20" s="9">
        <v>0</v>
      </c>
      <c r="Q20" s="9">
        <v>5</v>
      </c>
      <c r="R20" s="9">
        <v>0</v>
      </c>
      <c r="S20" s="9">
        <v>0</v>
      </c>
      <c r="T20" s="9">
        <v>6</v>
      </c>
      <c r="U20" s="9">
        <v>8</v>
      </c>
      <c r="V20" s="10"/>
      <c r="W20" s="83"/>
      <c r="X20" s="12"/>
      <c r="Y20" s="12" t="s">
        <v>14</v>
      </c>
      <c r="Z20" s="12" t="s">
        <v>14</v>
      </c>
      <c r="AA20" s="23">
        <f>IF(ISBLANK(#REF!),"",IF(K20&gt;5,ROUND(0.5*(K20-5),2),0))</f>
        <v>1.88</v>
      </c>
      <c r="AB20" s="23">
        <f>IF(ISBLANK(#REF!),"",IF(L20="ΝΑΙ",6,(IF(M20="ΝΑΙ",4,0))))</f>
        <v>0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0</v>
      </c>
      <c r="AE20" s="23">
        <f>IF(ISBLANK(#REF!),"",MIN(3,0.5*INT((P20*12+Q20+ROUND(R20/30,0))/6)))</f>
        <v>0</v>
      </c>
      <c r="AF20" s="23">
        <f>IF(ISBLANK(#REF!),"",0.25*(S20*12+T20+ROUND(U20/30,0)))</f>
        <v>1.5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3.38</v>
      </c>
    </row>
    <row r="21" spans="1:37" s="16" customFormat="1">
      <c r="A21" s="28">
        <f>IF(ISBLANK(#REF!),"",IF(ISNUMBER(A20),A20+1,1))</f>
        <v>11</v>
      </c>
      <c r="B21" s="16" t="s">
        <v>429</v>
      </c>
      <c r="C21" s="16" t="s">
        <v>154</v>
      </c>
      <c r="D21" s="16" t="s">
        <v>430</v>
      </c>
      <c r="E21" s="16" t="s">
        <v>41</v>
      </c>
      <c r="F21" s="16" t="s">
        <v>89</v>
      </c>
      <c r="G21" s="16" t="s">
        <v>61</v>
      </c>
      <c r="H21" s="16" t="s">
        <v>14</v>
      </c>
      <c r="I21" s="16" t="s">
        <v>13</v>
      </c>
      <c r="J21" s="90">
        <v>39385</v>
      </c>
      <c r="K21" s="54">
        <v>7.74</v>
      </c>
      <c r="L21" s="17"/>
      <c r="M21" s="17"/>
      <c r="N21" s="17"/>
      <c r="O21" s="17"/>
      <c r="P21" s="16">
        <v>0</v>
      </c>
      <c r="Q21" s="16">
        <v>6</v>
      </c>
      <c r="R21" s="16">
        <v>8</v>
      </c>
      <c r="S21" s="16">
        <v>0</v>
      </c>
      <c r="T21" s="16">
        <v>6</v>
      </c>
      <c r="U21" s="16">
        <v>10</v>
      </c>
      <c r="V21" s="26"/>
      <c r="W21" s="87"/>
      <c r="X21" s="17"/>
      <c r="Y21" s="17" t="s">
        <v>14</v>
      </c>
      <c r="Z21" s="17" t="s">
        <v>14</v>
      </c>
      <c r="AA21" s="23">
        <f>IF(ISBLANK(#REF!),"",IF(K21&gt;5,ROUND(0.5*(K21-5),2),0))</f>
        <v>1.37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0.5</v>
      </c>
      <c r="AF21" s="23">
        <f>IF(ISBLANK(#REF!),"",0.25*(S21*12+T21+ROUND(U21/30,0)))</f>
        <v>1.5</v>
      </c>
      <c r="AG21" s="27">
        <f>IF(ISBLANK(#REF!),"",IF(V21&gt;=67%,7,0))</f>
        <v>0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0</v>
      </c>
      <c r="AK21" s="181">
        <f>IF(ISBLANK(#REF!),"",AA21+SUM(AD21:AF21,AJ21))</f>
        <v>3.37</v>
      </c>
    </row>
    <row r="22" spans="1:37" s="16" customFormat="1">
      <c r="A22" s="28">
        <f>IF(ISBLANK(#REF!),"",IF(ISNUMBER(A21),A21+1,1))</f>
        <v>12</v>
      </c>
      <c r="B22" s="16" t="s">
        <v>145</v>
      </c>
      <c r="C22" s="16" t="s">
        <v>146</v>
      </c>
      <c r="D22" s="16" t="s">
        <v>147</v>
      </c>
      <c r="E22" s="16" t="s">
        <v>41</v>
      </c>
      <c r="F22" s="16" t="s">
        <v>89</v>
      </c>
      <c r="G22" s="16" t="s">
        <v>61</v>
      </c>
      <c r="H22" s="16" t="s">
        <v>14</v>
      </c>
      <c r="I22" s="16" t="s">
        <v>13</v>
      </c>
      <c r="J22" s="90">
        <v>40861</v>
      </c>
      <c r="K22" s="54">
        <v>8.4700000000000006</v>
      </c>
      <c r="L22" s="17"/>
      <c r="M22" s="17"/>
      <c r="N22" s="17"/>
      <c r="O22" s="17"/>
      <c r="P22" s="16">
        <v>1</v>
      </c>
      <c r="Q22" s="16">
        <v>10</v>
      </c>
      <c r="R22" s="16">
        <v>18</v>
      </c>
      <c r="S22" s="16">
        <v>0</v>
      </c>
      <c r="T22" s="16">
        <v>0</v>
      </c>
      <c r="U22" s="16">
        <v>0</v>
      </c>
      <c r="V22" s="26"/>
      <c r="W22" s="87"/>
      <c r="X22" s="17"/>
      <c r="Y22" s="17" t="s">
        <v>14</v>
      </c>
      <c r="Z22" s="17" t="s">
        <v>14</v>
      </c>
      <c r="AA22" s="23">
        <f>IF(ISBLANK(#REF!),"",IF(K22&gt;5,ROUND(0.5*(K22-5),2),0))</f>
        <v>1.74</v>
      </c>
      <c r="AB22" s="23">
        <f>IF(ISBLANK(#REF!),"",IF(L22="ΝΑΙ",6,(IF(M22="ΝΑΙ",4,0))))</f>
        <v>0</v>
      </c>
      <c r="AC22" s="23">
        <f>IF(ISBLANK(#REF!),"",IF(E22="ΠΕ23",IF(N22="ΝΑΙ",3,(IF(O22="ΝΑΙ",2,0))),IF(N22="ΝΑΙ",3,(IF(O22="ΝΑΙ",2,0)))))</f>
        <v>0</v>
      </c>
      <c r="AD22" s="23">
        <f>IF(ISBLANK(#REF!),"",MAX(AB22:AC22))</f>
        <v>0</v>
      </c>
      <c r="AE22" s="23">
        <f>IF(ISBLANK(#REF!),"",MIN(3,0.5*INT((P22*12+Q22+ROUND(R22/30,0))/6)))</f>
        <v>1.5</v>
      </c>
      <c r="AF22" s="23">
        <f>IF(ISBLANK(#REF!),"",0.25*(S22*12+T22+ROUND(U22/30,0)))</f>
        <v>0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3.24</v>
      </c>
    </row>
    <row r="23" spans="1:37" s="16" customFormat="1">
      <c r="A23" s="28">
        <f>IF(ISBLANK(#REF!),"",IF(ISNUMBER(A22),A22+1,1))</f>
        <v>13</v>
      </c>
      <c r="B23" s="16" t="s">
        <v>415</v>
      </c>
      <c r="C23" s="16" t="s">
        <v>409</v>
      </c>
      <c r="D23" s="16" t="s">
        <v>130</v>
      </c>
      <c r="E23" s="16" t="s">
        <v>41</v>
      </c>
      <c r="F23" s="16" t="s">
        <v>89</v>
      </c>
      <c r="G23" s="16" t="s">
        <v>61</v>
      </c>
      <c r="H23" s="16" t="s">
        <v>14</v>
      </c>
      <c r="I23" s="16" t="s">
        <v>13</v>
      </c>
      <c r="J23" s="90">
        <v>39364</v>
      </c>
      <c r="K23" s="54">
        <v>6.81</v>
      </c>
      <c r="L23" s="17"/>
      <c r="M23" s="17"/>
      <c r="N23" s="17"/>
      <c r="O23" s="17"/>
      <c r="P23" s="16">
        <v>0</v>
      </c>
      <c r="Q23" s="16">
        <v>0</v>
      </c>
      <c r="R23" s="16">
        <v>0</v>
      </c>
      <c r="S23" s="16">
        <v>0</v>
      </c>
      <c r="T23" s="16">
        <v>9</v>
      </c>
      <c r="U23" s="16">
        <v>2</v>
      </c>
      <c r="V23" s="26"/>
      <c r="W23" s="87"/>
      <c r="X23" s="17"/>
      <c r="Y23" s="17" t="s">
        <v>14</v>
      </c>
      <c r="Z23" s="17" t="s">
        <v>14</v>
      </c>
      <c r="AA23" s="23">
        <f>IF(ISBLANK(#REF!),"",IF(K23&gt;5,ROUND(0.5*(K23-5),2),0))</f>
        <v>0.91</v>
      </c>
      <c r="AB23" s="23">
        <f>IF(ISBLANK(#REF!),"",IF(L23="ΝΑΙ",6,(IF(M23="ΝΑΙ",4,0))))</f>
        <v>0</v>
      </c>
      <c r="AC23" s="23">
        <f>IF(ISBLANK(#REF!),"",IF(E23="ΠΕ23",IF(N23="ΝΑΙ",3,(IF(O23="ΝΑΙ",2,0))),IF(N23="ΝΑΙ",3,(IF(O23="ΝΑΙ",2,0)))))</f>
        <v>0</v>
      </c>
      <c r="AD23" s="23">
        <f>IF(ISBLANK(#REF!),"",MAX(AB23:AC23))</f>
        <v>0</v>
      </c>
      <c r="AE23" s="23">
        <f>IF(ISBLANK(#REF!),"",MIN(3,0.5*INT((P23*12+Q23+ROUND(R23/30,0))/6)))</f>
        <v>0</v>
      </c>
      <c r="AF23" s="23">
        <f>IF(ISBLANK(#REF!),"",0.25*(S23*12+T23+ROUND(U23/30,0)))</f>
        <v>2.25</v>
      </c>
      <c r="AG23" s="27">
        <f>IF(ISBLANK(#REF!),"",IF(V23&gt;=67%,7,0))</f>
        <v>0</v>
      </c>
      <c r="AH23" s="27">
        <f>IF(ISBLANK(#REF!),"",IF(W23&gt;=1,7,0))</f>
        <v>0</v>
      </c>
      <c r="AI23" s="27">
        <f>IF(ISBLANK(#REF!),"",IF(X23="ΠΟΛΥΤΕΚΝΟΣ",7,IF(X23="ΤΡΙΤΕΚΝΟΣ",3,0)))</f>
        <v>0</v>
      </c>
      <c r="AJ23" s="27">
        <f>IF(ISBLANK(#REF!),"",MAX(AG23:AI23))</f>
        <v>0</v>
      </c>
      <c r="AK23" s="181">
        <f>IF(ISBLANK(#REF!),"",AA23+SUM(AD23:AF23,AJ23))</f>
        <v>3.16</v>
      </c>
    </row>
    <row r="24" spans="1:37" s="16" customFormat="1">
      <c r="A24" s="28">
        <f>IF(ISBLANK(#REF!),"",IF(ISNUMBER(A23),A23+1,1))</f>
        <v>14</v>
      </c>
      <c r="B24" s="8" t="s">
        <v>302</v>
      </c>
      <c r="C24" s="8" t="s">
        <v>175</v>
      </c>
      <c r="D24" s="8" t="s">
        <v>167</v>
      </c>
      <c r="E24" s="8" t="s">
        <v>41</v>
      </c>
      <c r="F24" s="8" t="s">
        <v>89</v>
      </c>
      <c r="G24" s="8" t="s">
        <v>61</v>
      </c>
      <c r="H24" s="8" t="s">
        <v>14</v>
      </c>
      <c r="I24" s="8" t="s">
        <v>13</v>
      </c>
      <c r="J24" s="37">
        <v>41029</v>
      </c>
      <c r="K24" s="51">
        <v>7.69</v>
      </c>
      <c r="L24" s="12"/>
      <c r="M24" s="12"/>
      <c r="N24" s="12"/>
      <c r="O24" s="12"/>
      <c r="P24" s="9">
        <v>0</v>
      </c>
      <c r="Q24" s="9">
        <v>0</v>
      </c>
      <c r="R24" s="9">
        <v>0</v>
      </c>
      <c r="S24" s="9">
        <v>0</v>
      </c>
      <c r="T24" s="9">
        <v>6</v>
      </c>
      <c r="U24" s="9">
        <v>5</v>
      </c>
      <c r="V24" s="22"/>
      <c r="W24" s="84"/>
      <c r="X24" s="20"/>
      <c r="Y24" s="12" t="s">
        <v>14</v>
      </c>
      <c r="Z24" s="12" t="s">
        <v>14</v>
      </c>
      <c r="AA24" s="23">
        <f>IF(ISBLANK(#REF!),"",IF(K24&gt;5,ROUND(0.5*(K24-5),2),0))</f>
        <v>1.35</v>
      </c>
      <c r="AB24" s="23">
        <f>IF(ISBLANK(#REF!),"",IF(L24="ΝΑΙ",6,(IF(M24="ΝΑΙ",4,0))))</f>
        <v>0</v>
      </c>
      <c r="AC24" s="23">
        <f>IF(ISBLANK(#REF!),"",IF(E24="ΠΕ23",IF(N24="ΝΑΙ",3,(IF(O24="ΝΑΙ",2,0))),IF(N24="ΝΑΙ",3,(IF(O24="ΝΑΙ",2,0)))))</f>
        <v>0</v>
      </c>
      <c r="AD24" s="23">
        <f>IF(ISBLANK(#REF!),"",MAX(AB24:AC24))</f>
        <v>0</v>
      </c>
      <c r="AE24" s="23">
        <f>IF(ISBLANK(#REF!),"",MIN(3,0.5*INT((P24*12+Q24+ROUND(R24/30,0))/6)))</f>
        <v>0</v>
      </c>
      <c r="AF24" s="23">
        <f>IF(ISBLANK(#REF!),"",0.25*(S24*12+T24+ROUND(U24/30,0)))</f>
        <v>1.5</v>
      </c>
      <c r="AG24" s="27">
        <f>IF(ISBLANK(#REF!),"",IF(V24&gt;=67%,7,0))</f>
        <v>0</v>
      </c>
      <c r="AH24" s="27">
        <f>IF(ISBLANK(#REF!),"",IF(W24&gt;=1,7,0))</f>
        <v>0</v>
      </c>
      <c r="AI24" s="27">
        <f>IF(ISBLANK(#REF!),"",IF(X24="ΠΟΛΥΤΕΚΝΟΣ",7,IF(X24="ΤΡΙΤΕΚΝΟΣ",3,0)))</f>
        <v>0</v>
      </c>
      <c r="AJ24" s="27">
        <f>IF(ISBLANK(#REF!),"",MAX(AG24:AI24))</f>
        <v>0</v>
      </c>
      <c r="AK24" s="181">
        <f>IF(ISBLANK(#REF!),"",AA24+SUM(AD24:AF24,AJ24))</f>
        <v>2.85</v>
      </c>
    </row>
    <row r="25" spans="1:37" s="16" customFormat="1">
      <c r="A25" s="28">
        <f>IF(ISBLANK(#REF!),"",IF(ISNUMBER(A24),A24+1,1))</f>
        <v>15</v>
      </c>
      <c r="B25" s="16" t="s">
        <v>410</v>
      </c>
      <c r="C25" s="16" t="s">
        <v>151</v>
      </c>
      <c r="D25" s="16" t="s">
        <v>411</v>
      </c>
      <c r="E25" s="16" t="s">
        <v>41</v>
      </c>
      <c r="F25" s="16" t="s">
        <v>89</v>
      </c>
      <c r="G25" s="16" t="s">
        <v>61</v>
      </c>
      <c r="H25" s="16" t="s">
        <v>14</v>
      </c>
      <c r="I25" s="16" t="s">
        <v>13</v>
      </c>
      <c r="J25" s="90">
        <v>42355</v>
      </c>
      <c r="K25" s="54">
        <v>8.5399999999999991</v>
      </c>
      <c r="L25" s="17"/>
      <c r="M25" s="17"/>
      <c r="N25" s="17"/>
      <c r="O25" s="17"/>
      <c r="P25" s="16">
        <v>0</v>
      </c>
      <c r="Q25" s="16">
        <v>0</v>
      </c>
      <c r="R25" s="16">
        <v>0</v>
      </c>
      <c r="S25" s="16">
        <v>0</v>
      </c>
      <c r="T25" s="16">
        <v>4</v>
      </c>
      <c r="U25" s="16">
        <v>14</v>
      </c>
      <c r="V25" s="26"/>
      <c r="W25" s="87"/>
      <c r="X25" s="17"/>
      <c r="Y25" s="17" t="s">
        <v>14</v>
      </c>
      <c r="Z25" s="17" t="s">
        <v>14</v>
      </c>
      <c r="AA25" s="23">
        <f>IF(ISBLANK(#REF!),"",IF(K25&gt;5,ROUND(0.5*(K25-5),2),0))</f>
        <v>1.77</v>
      </c>
      <c r="AB25" s="23">
        <f>IF(ISBLANK(#REF!),"",IF(L25="ΝΑΙ",6,(IF(M25="ΝΑΙ",4,0))))</f>
        <v>0</v>
      </c>
      <c r="AC25" s="23">
        <f>IF(ISBLANK(#REF!),"",IF(E25="ΠΕ23",IF(N25="ΝΑΙ",3,(IF(O25="ΝΑΙ",2,0))),IF(N25="ΝΑΙ",3,(IF(O25="ΝΑΙ",2,0)))))</f>
        <v>0</v>
      </c>
      <c r="AD25" s="23">
        <f>IF(ISBLANK(#REF!),"",MAX(AB25:AC25))</f>
        <v>0</v>
      </c>
      <c r="AE25" s="23">
        <f>IF(ISBLANK(#REF!),"",MIN(3,0.5*INT((P25*12+Q25+ROUND(R25/30,0))/6)))</f>
        <v>0</v>
      </c>
      <c r="AF25" s="23">
        <f>IF(ISBLANK(#REF!),"",0.25*(S25*12+T25+ROUND(U25/30,0)))</f>
        <v>1</v>
      </c>
      <c r="AG25" s="27">
        <f>IF(ISBLANK(#REF!),"",IF(V25&gt;=67%,7,0))</f>
        <v>0</v>
      </c>
      <c r="AH25" s="27">
        <f>IF(ISBLANK(#REF!),"",IF(W25&gt;=1,7,0))</f>
        <v>0</v>
      </c>
      <c r="AI25" s="27">
        <f>IF(ISBLANK(#REF!),"",IF(X25="ΠΟΛΥΤΕΚΝΟΣ",7,IF(X25="ΤΡΙΤΕΚΝΟΣ",3,0)))</f>
        <v>0</v>
      </c>
      <c r="AJ25" s="27">
        <f>IF(ISBLANK(#REF!),"",MAX(AG25:AI25))</f>
        <v>0</v>
      </c>
      <c r="AK25" s="181">
        <f>IF(ISBLANK(#REF!),"",AA25+SUM(AD25:AF25,AJ25))</f>
        <v>2.77</v>
      </c>
    </row>
    <row r="26" spans="1:37" s="16" customFormat="1">
      <c r="A26" s="28">
        <f>IF(ISBLANK(#REF!),"",IF(ISNUMBER(A25),A25+1,1))</f>
        <v>16</v>
      </c>
      <c r="B26" s="8" t="s">
        <v>368</v>
      </c>
      <c r="C26" s="8" t="s">
        <v>98</v>
      </c>
      <c r="D26" s="8" t="s">
        <v>184</v>
      </c>
      <c r="E26" s="8" t="s">
        <v>41</v>
      </c>
      <c r="F26" s="8" t="s">
        <v>89</v>
      </c>
      <c r="G26" s="8" t="s">
        <v>61</v>
      </c>
      <c r="H26" s="8" t="s">
        <v>14</v>
      </c>
      <c r="I26" s="8" t="s">
        <v>13</v>
      </c>
      <c r="J26" s="37">
        <v>38077</v>
      </c>
      <c r="K26" s="51">
        <v>7.5</v>
      </c>
      <c r="L26" s="12"/>
      <c r="M26" s="12"/>
      <c r="N26" s="12"/>
      <c r="O26" s="12"/>
      <c r="P26" s="8">
        <v>0</v>
      </c>
      <c r="Q26" s="8">
        <v>0</v>
      </c>
      <c r="R26" s="8">
        <v>0</v>
      </c>
      <c r="S26" s="8">
        <v>0</v>
      </c>
      <c r="T26" s="8">
        <v>6</v>
      </c>
      <c r="U26" s="8">
        <v>5</v>
      </c>
      <c r="V26" s="11"/>
      <c r="W26" s="85"/>
      <c r="X26" s="12"/>
      <c r="Y26" s="12" t="s">
        <v>14</v>
      </c>
      <c r="Z26" s="12" t="s">
        <v>14</v>
      </c>
      <c r="AA26" s="23">
        <f>IF(ISBLANK(#REF!),"",IF(K26&gt;5,ROUND(0.5*(K26-5),2),0))</f>
        <v>1.25</v>
      </c>
      <c r="AB26" s="23">
        <f>IF(ISBLANK(#REF!),"",IF(L26="ΝΑΙ",6,(IF(M26="ΝΑΙ",4,0))))</f>
        <v>0</v>
      </c>
      <c r="AC26" s="23">
        <f>IF(ISBLANK(#REF!),"",IF(E26="ΠΕ23",IF(N26="ΝΑΙ",3,(IF(O26="ΝΑΙ",2,0))),IF(N26="ΝΑΙ",3,(IF(O26="ΝΑΙ",2,0)))))</f>
        <v>0</v>
      </c>
      <c r="AD26" s="23">
        <f>IF(ISBLANK(#REF!),"",MAX(AB26:AC26))</f>
        <v>0</v>
      </c>
      <c r="AE26" s="23">
        <f>IF(ISBLANK(#REF!),"",MIN(3,0.5*INT((P26*12+Q26+ROUND(R26/30,0))/6)))</f>
        <v>0</v>
      </c>
      <c r="AF26" s="23">
        <f>IF(ISBLANK(#REF!),"",0.25*(S26*12+T26+ROUND(U26/30,0)))</f>
        <v>1.5</v>
      </c>
      <c r="AG26" s="27">
        <f>IF(ISBLANK(#REF!),"",IF(V26&gt;=67%,7,0))</f>
        <v>0</v>
      </c>
      <c r="AH26" s="27">
        <f>IF(ISBLANK(#REF!),"",IF(W26&gt;=1,7,0))</f>
        <v>0</v>
      </c>
      <c r="AI26" s="27">
        <f>IF(ISBLANK(#REF!),"",IF(X26="ΠΟΛΥΤΕΚΝΟΣ",7,IF(X26="ΤΡΙΤΕΚΝΟΣ",3,0)))</f>
        <v>0</v>
      </c>
      <c r="AJ26" s="27">
        <f>IF(ISBLANK(#REF!),"",MAX(AG26:AI26))</f>
        <v>0</v>
      </c>
      <c r="AK26" s="181">
        <f>IF(ISBLANK(#REF!),"",AA26+SUM(AD26:AF26,AJ26))</f>
        <v>2.75</v>
      </c>
    </row>
    <row r="27" spans="1:37" s="16" customFormat="1">
      <c r="A27" s="28">
        <f>IF(ISBLANK(#REF!),"",IF(ISNUMBER(A26),A26+1,1))</f>
        <v>17</v>
      </c>
      <c r="B27" s="8" t="s">
        <v>363</v>
      </c>
      <c r="C27" s="8" t="s">
        <v>107</v>
      </c>
      <c r="D27" s="8" t="s">
        <v>112</v>
      </c>
      <c r="E27" s="8" t="s">
        <v>41</v>
      </c>
      <c r="F27" s="8" t="s">
        <v>89</v>
      </c>
      <c r="G27" s="8" t="s">
        <v>61</v>
      </c>
      <c r="H27" s="8" t="s">
        <v>14</v>
      </c>
      <c r="I27" s="8" t="s">
        <v>13</v>
      </c>
      <c r="J27" s="37">
        <v>41435</v>
      </c>
      <c r="K27" s="51">
        <v>7.48</v>
      </c>
      <c r="L27" s="12"/>
      <c r="M27" s="12"/>
      <c r="N27" s="12"/>
      <c r="O27" s="12"/>
      <c r="P27" s="9">
        <v>0</v>
      </c>
      <c r="Q27" s="9">
        <v>0</v>
      </c>
      <c r="R27" s="9">
        <v>0</v>
      </c>
      <c r="S27" s="9">
        <v>0</v>
      </c>
      <c r="T27" s="9">
        <v>6</v>
      </c>
      <c r="U27" s="9">
        <v>3</v>
      </c>
      <c r="V27" s="10"/>
      <c r="W27" s="83"/>
      <c r="X27" s="12"/>
      <c r="Y27" s="12" t="s">
        <v>14</v>
      </c>
      <c r="Z27" s="12" t="s">
        <v>14</v>
      </c>
      <c r="AA27" s="23">
        <f>IF(ISBLANK(#REF!),"",IF(K27&gt;5,ROUND(0.5*(K27-5),2),0))</f>
        <v>1.24</v>
      </c>
      <c r="AB27" s="23">
        <f>IF(ISBLANK(#REF!),"",IF(L27="ΝΑΙ",6,(IF(M27="ΝΑΙ",4,0))))</f>
        <v>0</v>
      </c>
      <c r="AC27" s="23">
        <f>IF(ISBLANK(#REF!),"",IF(E27="ΠΕ23",IF(N27="ΝΑΙ",3,(IF(O27="ΝΑΙ",2,0))),IF(N27="ΝΑΙ",3,(IF(O27="ΝΑΙ",2,0)))))</f>
        <v>0</v>
      </c>
      <c r="AD27" s="23">
        <f>IF(ISBLANK(#REF!),"",MAX(AB27:AC27))</f>
        <v>0</v>
      </c>
      <c r="AE27" s="23">
        <f>IF(ISBLANK(#REF!),"",MIN(3,0.5*INT((P27*12+Q27+ROUND(R27/30,0))/6)))</f>
        <v>0</v>
      </c>
      <c r="AF27" s="23">
        <f>IF(ISBLANK(#REF!),"",0.25*(S27*12+T27+ROUND(U27/30,0)))</f>
        <v>1.5</v>
      </c>
      <c r="AG27" s="27">
        <f>IF(ISBLANK(#REF!),"",IF(V27&gt;=67%,7,0))</f>
        <v>0</v>
      </c>
      <c r="AH27" s="27">
        <f>IF(ISBLANK(#REF!),"",IF(W27&gt;=1,7,0))</f>
        <v>0</v>
      </c>
      <c r="AI27" s="27">
        <f>IF(ISBLANK(#REF!),"",IF(X27="ΠΟΛΥΤΕΚΝΟΣ",7,IF(X27="ΤΡΙΤΕΚΝΟΣ",3,0)))</f>
        <v>0</v>
      </c>
      <c r="AJ27" s="27">
        <f>IF(ISBLANK(#REF!),"",MAX(AG27:AI27))</f>
        <v>0</v>
      </c>
      <c r="AK27" s="181">
        <f>IF(ISBLANK(#REF!),"",AA27+SUM(AD27:AF27,AJ27))</f>
        <v>2.74</v>
      </c>
    </row>
    <row r="28" spans="1:37" s="16" customFormat="1">
      <c r="A28" s="28">
        <f>IF(ISBLANK(#REF!),"",IF(ISNUMBER(A27),A27+1,1))</f>
        <v>18</v>
      </c>
      <c r="B28" s="8" t="s">
        <v>354</v>
      </c>
      <c r="C28" s="8" t="s">
        <v>222</v>
      </c>
      <c r="D28" s="8" t="s">
        <v>167</v>
      </c>
      <c r="E28" s="8" t="s">
        <v>41</v>
      </c>
      <c r="F28" s="8" t="s">
        <v>89</v>
      </c>
      <c r="G28" s="8" t="s">
        <v>61</v>
      </c>
      <c r="H28" s="8" t="s">
        <v>14</v>
      </c>
      <c r="I28" s="8" t="s">
        <v>13</v>
      </c>
      <c r="J28" s="37">
        <v>40492</v>
      </c>
      <c r="K28" s="51">
        <v>7.21</v>
      </c>
      <c r="L28" s="12"/>
      <c r="M28" s="12"/>
      <c r="N28" s="12"/>
      <c r="O28" s="12"/>
      <c r="P28" s="9">
        <v>0</v>
      </c>
      <c r="Q28" s="9">
        <v>5</v>
      </c>
      <c r="R28" s="9">
        <v>0</v>
      </c>
      <c r="S28" s="9">
        <v>0</v>
      </c>
      <c r="T28" s="9">
        <v>3</v>
      </c>
      <c r="U28" s="9">
        <v>2</v>
      </c>
      <c r="V28" s="10"/>
      <c r="W28" s="83"/>
      <c r="X28" s="12"/>
      <c r="Y28" s="12" t="s">
        <v>14</v>
      </c>
      <c r="Z28" s="12" t="s">
        <v>14</v>
      </c>
      <c r="AA28" s="23">
        <f>IF(ISBLANK(#REF!),"",IF(K28&gt;5,ROUND(0.5*(K28-5),2),0))</f>
        <v>1.1100000000000001</v>
      </c>
      <c r="AB28" s="23">
        <f>IF(ISBLANK(#REF!),"",IF(L28="ΝΑΙ",6,(IF(M28="ΝΑΙ",4,0))))</f>
        <v>0</v>
      </c>
      <c r="AC28" s="23">
        <f>IF(ISBLANK(#REF!),"",IF(E28="ΠΕ23",IF(N28="ΝΑΙ",3,(IF(O28="ΝΑΙ",2,0))),IF(N28="ΝΑΙ",3,(IF(O28="ΝΑΙ",2,0)))))</f>
        <v>0</v>
      </c>
      <c r="AD28" s="23">
        <f>IF(ISBLANK(#REF!),"",MAX(AB28:AC28))</f>
        <v>0</v>
      </c>
      <c r="AE28" s="23">
        <f>IF(ISBLANK(#REF!),"",MIN(3,0.5*INT((P28*12+Q28+ROUND(R28/30,0))/6)))</f>
        <v>0</v>
      </c>
      <c r="AF28" s="23">
        <f>IF(ISBLANK(#REF!),"",0.25*(S28*12+T28+ROUND(U28/30,0)))</f>
        <v>0.75</v>
      </c>
      <c r="AG28" s="27">
        <f>IF(ISBLANK(#REF!),"",IF(V28&gt;=67%,7,0))</f>
        <v>0</v>
      </c>
      <c r="AH28" s="27">
        <f>IF(ISBLANK(#REF!),"",IF(W28&gt;=1,7,0))</f>
        <v>0</v>
      </c>
      <c r="AI28" s="27">
        <f>IF(ISBLANK(#REF!),"",IF(X28="ΠΟΛΥΤΕΚΝΟΣ",7,IF(X28="ΤΡΙΤΕΚΝΟΣ",3,0)))</f>
        <v>0</v>
      </c>
      <c r="AJ28" s="27">
        <f>IF(ISBLANK(#REF!),"",MAX(AG28:AI28))</f>
        <v>0</v>
      </c>
      <c r="AK28" s="181">
        <f>IF(ISBLANK(#REF!),"",AA28+SUM(AD28:AF28,AJ28))</f>
        <v>1.86</v>
      </c>
    </row>
    <row r="29" spans="1:37" s="16" customFormat="1">
      <c r="A29" s="28">
        <f>IF(ISBLANK(#REF!),"",IF(ISNUMBER(A28),A28+1,1))</f>
        <v>19</v>
      </c>
      <c r="B29" s="8" t="s">
        <v>312</v>
      </c>
      <c r="C29" s="8" t="s">
        <v>109</v>
      </c>
      <c r="D29" s="8" t="s">
        <v>112</v>
      </c>
      <c r="E29" s="8" t="s">
        <v>41</v>
      </c>
      <c r="F29" s="8" t="s">
        <v>89</v>
      </c>
      <c r="G29" s="8" t="s">
        <v>61</v>
      </c>
      <c r="H29" s="8" t="s">
        <v>14</v>
      </c>
      <c r="I29" s="8" t="s">
        <v>13</v>
      </c>
      <c r="J29" s="37">
        <v>40513</v>
      </c>
      <c r="K29" s="51">
        <v>7.07</v>
      </c>
      <c r="L29" s="12"/>
      <c r="M29" s="12"/>
      <c r="N29" s="12"/>
      <c r="O29" s="12"/>
      <c r="P29" s="9">
        <v>0</v>
      </c>
      <c r="Q29" s="9">
        <v>5</v>
      </c>
      <c r="R29" s="9">
        <v>0</v>
      </c>
      <c r="S29" s="9">
        <v>0</v>
      </c>
      <c r="T29" s="9">
        <v>2</v>
      </c>
      <c r="U29" s="9">
        <v>27</v>
      </c>
      <c r="V29" s="10"/>
      <c r="W29" s="83"/>
      <c r="X29" s="12"/>
      <c r="Y29" s="12" t="s">
        <v>14</v>
      </c>
      <c r="Z29" s="12" t="s">
        <v>14</v>
      </c>
      <c r="AA29" s="23">
        <f>IF(ISBLANK(#REF!),"",IF(K29&gt;5,ROUND(0.5*(K29-5),2),0))</f>
        <v>1.04</v>
      </c>
      <c r="AB29" s="23">
        <f>IF(ISBLANK(#REF!),"",IF(L29="ΝΑΙ",6,(IF(M29="ΝΑΙ",4,0))))</f>
        <v>0</v>
      </c>
      <c r="AC29" s="23">
        <f>IF(ISBLANK(#REF!),"",IF(E29="ΠΕ23",IF(N29="ΝΑΙ",3,(IF(O29="ΝΑΙ",2,0))),IF(N29="ΝΑΙ",3,(IF(O29="ΝΑΙ",2,0)))))</f>
        <v>0</v>
      </c>
      <c r="AD29" s="23">
        <f>IF(ISBLANK(#REF!),"",MAX(AB29:AC29))</f>
        <v>0</v>
      </c>
      <c r="AE29" s="23">
        <f>IF(ISBLANK(#REF!),"",MIN(3,0.5*INT((P29*12+Q29+ROUND(R29/30,0))/6)))</f>
        <v>0</v>
      </c>
      <c r="AF29" s="23">
        <f>IF(ISBLANK(#REF!),"",0.25*(S29*12+T29+ROUND(U29/30,0)))</f>
        <v>0.75</v>
      </c>
      <c r="AG29" s="27">
        <f>IF(ISBLANK(#REF!),"",IF(V29&gt;=67%,7,0))</f>
        <v>0</v>
      </c>
      <c r="AH29" s="27">
        <f>IF(ISBLANK(#REF!),"",IF(W29&gt;=1,7,0))</f>
        <v>0</v>
      </c>
      <c r="AI29" s="27">
        <f>IF(ISBLANK(#REF!),"",IF(X29="ΠΟΛΥΤΕΚΝΟΣ",7,IF(X29="ΤΡΙΤΕΚΝΟΣ",3,0)))</f>
        <v>0</v>
      </c>
      <c r="AJ29" s="27">
        <f>IF(ISBLANK(#REF!),"",MAX(AG29:AI29))</f>
        <v>0</v>
      </c>
      <c r="AK29" s="181">
        <f>IF(ISBLANK(#REF!),"",AA29+SUM(AD29:AF29,AJ29))</f>
        <v>1.79</v>
      </c>
    </row>
    <row r="30" spans="1:37" s="16" customFormat="1">
      <c r="A30" s="28">
        <f>IF(ISBLANK(#REF!),"",IF(ISNUMBER(A29),A29+1,1))</f>
        <v>20</v>
      </c>
      <c r="B30" s="8" t="s">
        <v>349</v>
      </c>
      <c r="C30" s="8" t="s">
        <v>107</v>
      </c>
      <c r="D30" s="8" t="s">
        <v>147</v>
      </c>
      <c r="E30" s="8" t="s">
        <v>41</v>
      </c>
      <c r="F30" s="8" t="s">
        <v>89</v>
      </c>
      <c r="G30" s="8" t="s">
        <v>61</v>
      </c>
      <c r="H30" s="8" t="s">
        <v>14</v>
      </c>
      <c r="I30" s="8" t="s">
        <v>13</v>
      </c>
      <c r="J30" s="37">
        <v>42481</v>
      </c>
      <c r="K30" s="51">
        <v>8.4600000000000009</v>
      </c>
      <c r="L30" s="12"/>
      <c r="M30" s="12"/>
      <c r="N30" s="12"/>
      <c r="O30" s="12"/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22"/>
      <c r="W30" s="84"/>
      <c r="X30" s="20"/>
      <c r="Y30" s="12" t="s">
        <v>14</v>
      </c>
      <c r="Z30" s="12" t="s">
        <v>14</v>
      </c>
      <c r="AA30" s="23">
        <f>IF(ISBLANK(#REF!),"",IF(K30&gt;5,ROUND(0.5*(K30-5),2),0))</f>
        <v>1.73</v>
      </c>
      <c r="AB30" s="23">
        <f>IF(ISBLANK(#REF!),"",IF(L30="ΝΑΙ",6,(IF(M30="ΝΑΙ",4,0))))</f>
        <v>0</v>
      </c>
      <c r="AC30" s="23">
        <f>IF(ISBLANK(#REF!),"",IF(E30="ΠΕ23",IF(N30="ΝΑΙ",3,(IF(O30="ΝΑΙ",2,0))),IF(N30="ΝΑΙ",3,(IF(O30="ΝΑΙ",2,0)))))</f>
        <v>0</v>
      </c>
      <c r="AD30" s="23">
        <f>IF(ISBLANK(#REF!),"",MAX(AB30:AC30))</f>
        <v>0</v>
      </c>
      <c r="AE30" s="23">
        <f>IF(ISBLANK(#REF!),"",MIN(3,0.5*INT((P30*12+Q30+ROUND(R30/30,0))/6)))</f>
        <v>0</v>
      </c>
      <c r="AF30" s="23">
        <f>IF(ISBLANK(#REF!),"",0.25*(S30*12+T30+ROUND(U30/30,0)))</f>
        <v>0</v>
      </c>
      <c r="AG30" s="27">
        <f>IF(ISBLANK(#REF!),"",IF(V30&gt;=67%,7,0))</f>
        <v>0</v>
      </c>
      <c r="AH30" s="27">
        <f>IF(ISBLANK(#REF!),"",IF(W30&gt;=1,7,0))</f>
        <v>0</v>
      </c>
      <c r="AI30" s="27">
        <f>IF(ISBLANK(#REF!),"",IF(X30="ΠΟΛΥΤΕΚΝΟΣ",7,IF(X30="ΤΡΙΤΕΚΝΟΣ",3,0)))</f>
        <v>0</v>
      </c>
      <c r="AJ30" s="27">
        <f>IF(ISBLANK(#REF!),"",MAX(AG30:AI30))</f>
        <v>0</v>
      </c>
      <c r="AK30" s="181">
        <f>IF(ISBLANK(#REF!),"",AA30+SUM(AD30:AF30,AJ30))</f>
        <v>1.73</v>
      </c>
    </row>
    <row r="31" spans="1:37" s="8" customFormat="1">
      <c r="A31" s="28">
        <f>IF(ISBLANK(#REF!),"",IF(ISNUMBER(A30),A30+1,1))</f>
        <v>21</v>
      </c>
      <c r="B31" s="16" t="s">
        <v>421</v>
      </c>
      <c r="C31" s="16" t="s">
        <v>134</v>
      </c>
      <c r="D31" s="16" t="s">
        <v>422</v>
      </c>
      <c r="E31" s="16" t="s">
        <v>41</v>
      </c>
      <c r="F31" s="16" t="s">
        <v>89</v>
      </c>
      <c r="G31" s="16" t="s">
        <v>61</v>
      </c>
      <c r="H31" s="16" t="s">
        <v>14</v>
      </c>
      <c r="I31" s="16" t="s">
        <v>13</v>
      </c>
      <c r="J31" s="90">
        <v>41675</v>
      </c>
      <c r="K31" s="54">
        <v>8.01</v>
      </c>
      <c r="L31" s="17"/>
      <c r="M31" s="17"/>
      <c r="N31" s="17"/>
      <c r="O31" s="17"/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26"/>
      <c r="W31" s="87"/>
      <c r="X31" s="17"/>
      <c r="Y31" s="17" t="s">
        <v>14</v>
      </c>
      <c r="Z31" s="17" t="s">
        <v>14</v>
      </c>
      <c r="AA31" s="23">
        <f>IF(ISBLANK(#REF!),"",IF(K31&gt;5,ROUND(0.5*(K31-5),2),0))</f>
        <v>1.51</v>
      </c>
      <c r="AB31" s="23">
        <f>IF(ISBLANK(#REF!),"",IF(L31="ΝΑΙ",6,(IF(M31="ΝΑΙ",4,0))))</f>
        <v>0</v>
      </c>
      <c r="AC31" s="23">
        <f>IF(ISBLANK(#REF!),"",IF(E31="ΠΕ23",IF(N31="ΝΑΙ",3,(IF(O31="ΝΑΙ",2,0))),IF(N31="ΝΑΙ",3,(IF(O31="ΝΑΙ",2,0)))))</f>
        <v>0</v>
      </c>
      <c r="AD31" s="23">
        <f>IF(ISBLANK(#REF!),"",MAX(AB31:AC31))</f>
        <v>0</v>
      </c>
      <c r="AE31" s="23">
        <f>IF(ISBLANK(#REF!),"",MIN(3,0.5*INT((P31*12+Q31+ROUND(R31/30,0))/6)))</f>
        <v>0</v>
      </c>
      <c r="AF31" s="23">
        <f>IF(ISBLANK(#REF!),"",0.25*(S31*12+T31+ROUND(U31/30,0)))</f>
        <v>0</v>
      </c>
      <c r="AG31" s="27">
        <f>IF(ISBLANK(#REF!),"",IF(V31&gt;=67%,7,0))</f>
        <v>0</v>
      </c>
      <c r="AH31" s="27">
        <f>IF(ISBLANK(#REF!),"",IF(W31&gt;=1,7,0))</f>
        <v>0</v>
      </c>
      <c r="AI31" s="27">
        <f>IF(ISBLANK(#REF!),"",IF(X31="ΠΟΛΥΤΕΚΝΟΣ",7,IF(X31="ΤΡΙΤΕΚΝΟΣ",3,0)))</f>
        <v>0</v>
      </c>
      <c r="AJ31" s="27">
        <f>IF(ISBLANK(#REF!),"",MAX(AG31:AI31))</f>
        <v>0</v>
      </c>
      <c r="AK31" s="181">
        <f>IF(ISBLANK(#REF!),"",AA31+SUM(AD31:AF31,AJ31))</f>
        <v>1.51</v>
      </c>
    </row>
    <row r="32" spans="1:37" s="16" customFormat="1">
      <c r="A32" s="28">
        <f>IF(ISBLANK(#REF!),"",IF(ISNUMBER(A31),A31+1,1))</f>
        <v>22</v>
      </c>
      <c r="B32" s="16" t="s">
        <v>412</v>
      </c>
      <c r="C32" s="16" t="s">
        <v>413</v>
      </c>
      <c r="D32" s="16" t="s">
        <v>411</v>
      </c>
      <c r="E32" s="16" t="s">
        <v>41</v>
      </c>
      <c r="F32" s="16" t="s">
        <v>89</v>
      </c>
      <c r="G32" s="16" t="s">
        <v>61</v>
      </c>
      <c r="H32" s="16" t="s">
        <v>14</v>
      </c>
      <c r="I32" s="16" t="s">
        <v>13</v>
      </c>
      <c r="J32" s="90">
        <v>42306</v>
      </c>
      <c r="K32" s="54">
        <v>7.8</v>
      </c>
      <c r="L32" s="17"/>
      <c r="M32" s="17"/>
      <c r="N32" s="17"/>
      <c r="O32" s="17"/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26"/>
      <c r="W32" s="87"/>
      <c r="X32" s="17"/>
      <c r="Y32" s="17" t="s">
        <v>14</v>
      </c>
      <c r="Z32" s="17" t="s">
        <v>14</v>
      </c>
      <c r="AA32" s="23">
        <f>IF(ISBLANK(#REF!),"",IF(K32&gt;5,ROUND(0.5*(K32-5),2),0))</f>
        <v>1.4</v>
      </c>
      <c r="AB32" s="23">
        <f>IF(ISBLANK(#REF!),"",IF(L32="ΝΑΙ",6,(IF(M32="ΝΑΙ",4,0))))</f>
        <v>0</v>
      </c>
      <c r="AC32" s="23">
        <f>IF(ISBLANK(#REF!),"",IF(E32="ΠΕ23",IF(N32="ΝΑΙ",3,(IF(O32="ΝΑΙ",2,0))),IF(N32="ΝΑΙ",3,(IF(O32="ΝΑΙ",2,0)))))</f>
        <v>0</v>
      </c>
      <c r="AD32" s="23">
        <f>IF(ISBLANK(#REF!),"",MAX(AB32:AC32))</f>
        <v>0</v>
      </c>
      <c r="AE32" s="23">
        <f>IF(ISBLANK(#REF!),"",MIN(3,0.5*INT((P32*12+Q32+ROUND(R32/30,0))/6)))</f>
        <v>0</v>
      </c>
      <c r="AF32" s="23">
        <f>IF(ISBLANK(#REF!),"",0.25*(S32*12+T32+ROUND(U32/30,0)))</f>
        <v>0</v>
      </c>
      <c r="AG32" s="27">
        <f>IF(ISBLANK(#REF!),"",IF(V32&gt;=67%,7,0))</f>
        <v>0</v>
      </c>
      <c r="AH32" s="27">
        <f>IF(ISBLANK(#REF!),"",IF(W32&gt;=1,7,0))</f>
        <v>0</v>
      </c>
      <c r="AI32" s="27">
        <f>IF(ISBLANK(#REF!),"",IF(X32="ΠΟΛΥΤΕΚΝΟΣ",7,IF(X32="ΤΡΙΤΕΚΝΟΣ",3,0)))</f>
        <v>0</v>
      </c>
      <c r="AJ32" s="27">
        <f>IF(ISBLANK(#REF!),"",MAX(AG32:AI32))</f>
        <v>0</v>
      </c>
      <c r="AK32" s="181">
        <f>IF(ISBLANK(#REF!),"",AA32+SUM(AD32:AF32,AJ32))</f>
        <v>1.4</v>
      </c>
    </row>
    <row r="33" spans="1:37" s="8" customFormat="1">
      <c r="A33" s="28">
        <f>IF(ISBLANK(#REF!),"",IF(ISNUMBER(A32),A32+1,1))</f>
        <v>23</v>
      </c>
      <c r="B33" s="16" t="s">
        <v>213</v>
      </c>
      <c r="C33" s="16" t="s">
        <v>166</v>
      </c>
      <c r="D33" s="16" t="s">
        <v>107</v>
      </c>
      <c r="E33" s="16" t="s">
        <v>41</v>
      </c>
      <c r="F33" s="16" t="s">
        <v>89</v>
      </c>
      <c r="G33" s="16" t="s">
        <v>61</v>
      </c>
      <c r="H33" s="16" t="s">
        <v>14</v>
      </c>
      <c r="I33" s="16" t="s">
        <v>13</v>
      </c>
      <c r="J33" s="90">
        <v>42675</v>
      </c>
      <c r="K33" s="54">
        <v>7.75</v>
      </c>
      <c r="L33" s="17"/>
      <c r="M33" s="17"/>
      <c r="N33" s="17"/>
      <c r="O33" s="17"/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26"/>
      <c r="W33" s="87"/>
      <c r="X33" s="17"/>
      <c r="Y33" s="17" t="s">
        <v>14</v>
      </c>
      <c r="Z33" s="17" t="s">
        <v>14</v>
      </c>
      <c r="AA33" s="23">
        <f>IF(ISBLANK(#REF!),"",IF(K33&gt;5,ROUND(0.5*(K33-5),2),0))</f>
        <v>1.38</v>
      </c>
      <c r="AB33" s="23">
        <f>IF(ISBLANK(#REF!),"",IF(L33="ΝΑΙ",6,(IF(M33="ΝΑΙ",4,0))))</f>
        <v>0</v>
      </c>
      <c r="AC33" s="23">
        <f>IF(ISBLANK(#REF!),"",IF(E33="ΠΕ23",IF(N33="ΝΑΙ",3,(IF(O33="ΝΑΙ",2,0))),IF(N33="ΝΑΙ",3,(IF(O33="ΝΑΙ",2,0)))))</f>
        <v>0</v>
      </c>
      <c r="AD33" s="23">
        <f>IF(ISBLANK(#REF!),"",MAX(AB33:AC33))</f>
        <v>0</v>
      </c>
      <c r="AE33" s="23">
        <f>IF(ISBLANK(#REF!),"",MIN(3,0.5*INT((P33*12+Q33+ROUND(R33/30,0))/6)))</f>
        <v>0</v>
      </c>
      <c r="AF33" s="23">
        <f>IF(ISBLANK(#REF!),"",0.25*(S33*12+T33+ROUND(U33/30,0)))</f>
        <v>0</v>
      </c>
      <c r="AG33" s="27">
        <f>IF(ISBLANK(#REF!),"",IF(V33&gt;=67%,7,0))</f>
        <v>0</v>
      </c>
      <c r="AH33" s="27">
        <f>IF(ISBLANK(#REF!),"",IF(W33&gt;=1,7,0))</f>
        <v>0</v>
      </c>
      <c r="AI33" s="27">
        <f>IF(ISBLANK(#REF!),"",IF(X33="ΠΟΛΥΤΕΚΝΟΣ",7,IF(X33="ΤΡΙΤΕΚΝΟΣ",3,0)))</f>
        <v>0</v>
      </c>
      <c r="AJ33" s="27">
        <f>IF(ISBLANK(#REF!),"",MAX(AG33:AI33))</f>
        <v>0</v>
      </c>
      <c r="AK33" s="181">
        <f>IF(ISBLANK(#REF!),"",AA33+SUM(AD33:AF33,AJ33))</f>
        <v>1.38</v>
      </c>
    </row>
    <row r="34" spans="1:37" s="8" customFormat="1">
      <c r="A34" s="28">
        <f>IF(ISBLANK(#REF!),"",IF(ISNUMBER(A33),A33+1,1))</f>
        <v>24</v>
      </c>
      <c r="B34" s="8" t="s">
        <v>369</v>
      </c>
      <c r="C34" s="8" t="s">
        <v>109</v>
      </c>
      <c r="D34" s="8" t="s">
        <v>367</v>
      </c>
      <c r="E34" s="8" t="s">
        <v>41</v>
      </c>
      <c r="F34" s="8" t="s">
        <v>89</v>
      </c>
      <c r="G34" s="8" t="s">
        <v>61</v>
      </c>
      <c r="H34" s="8" t="s">
        <v>14</v>
      </c>
      <c r="I34" s="8" t="s">
        <v>13</v>
      </c>
      <c r="J34" s="37">
        <v>42668</v>
      </c>
      <c r="K34" s="51">
        <v>7.71</v>
      </c>
      <c r="L34" s="12"/>
      <c r="M34" s="12"/>
      <c r="N34" s="12"/>
      <c r="O34" s="12"/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11"/>
      <c r="W34" s="85"/>
      <c r="X34" s="12"/>
      <c r="Y34" s="12" t="s">
        <v>14</v>
      </c>
      <c r="Z34" s="12" t="s">
        <v>14</v>
      </c>
      <c r="AA34" s="23">
        <f>IF(ISBLANK(#REF!),"",IF(K34&gt;5,ROUND(0.5*(K34-5),2),0))</f>
        <v>1.36</v>
      </c>
      <c r="AB34" s="23">
        <f>IF(ISBLANK(#REF!),"",IF(L34="ΝΑΙ",6,(IF(M34="ΝΑΙ",4,0))))</f>
        <v>0</v>
      </c>
      <c r="AC34" s="23">
        <f>IF(ISBLANK(#REF!),"",IF(E34="ΠΕ23",IF(N34="ΝΑΙ",3,(IF(O34="ΝΑΙ",2,0))),IF(N34="ΝΑΙ",3,(IF(O34="ΝΑΙ",2,0)))))</f>
        <v>0</v>
      </c>
      <c r="AD34" s="23">
        <f>IF(ISBLANK(#REF!),"",MAX(AB34:AC34))</f>
        <v>0</v>
      </c>
      <c r="AE34" s="23">
        <f>IF(ISBLANK(#REF!),"",MIN(3,0.5*INT((P34*12+Q34+ROUND(R34/30,0))/6)))</f>
        <v>0</v>
      </c>
      <c r="AF34" s="23">
        <f>IF(ISBLANK(#REF!),"",0.25*(S34*12+T34+ROUND(U34/30,0)))</f>
        <v>0</v>
      </c>
      <c r="AG34" s="27">
        <f>IF(ISBLANK(#REF!),"",IF(V34&gt;=67%,7,0))</f>
        <v>0</v>
      </c>
      <c r="AH34" s="27">
        <f>IF(ISBLANK(#REF!),"",IF(W34&gt;=1,7,0))</f>
        <v>0</v>
      </c>
      <c r="AI34" s="27">
        <f>IF(ISBLANK(#REF!),"",IF(X34="ΠΟΛΥΤΕΚΝΟΣ",7,IF(X34="ΤΡΙΤΕΚΝΟΣ",3,0)))</f>
        <v>0</v>
      </c>
      <c r="AJ34" s="27">
        <f>IF(ISBLANK(#REF!),"",MAX(AG34:AI34))</f>
        <v>0</v>
      </c>
      <c r="AK34" s="181">
        <f>IF(ISBLANK(#REF!),"",AA34+SUM(AD34:AF34,AJ34))</f>
        <v>1.36</v>
      </c>
    </row>
    <row r="35" spans="1:37" s="8" customFormat="1">
      <c r="A35" s="28">
        <f>IF(ISBLANK(#REF!),"",IF(ISNUMBER(A34),A34+1,1))</f>
        <v>25</v>
      </c>
      <c r="B35" s="16" t="s">
        <v>350</v>
      </c>
      <c r="C35" s="16" t="s">
        <v>231</v>
      </c>
      <c r="D35" s="16" t="s">
        <v>112</v>
      </c>
      <c r="E35" s="16" t="s">
        <v>41</v>
      </c>
      <c r="F35" s="16" t="s">
        <v>89</v>
      </c>
      <c r="G35" s="16" t="s">
        <v>61</v>
      </c>
      <c r="H35" s="16" t="s">
        <v>14</v>
      </c>
      <c r="I35" s="16" t="s">
        <v>13</v>
      </c>
      <c r="J35" s="90">
        <v>42321</v>
      </c>
      <c r="K35" s="54">
        <v>7.6</v>
      </c>
      <c r="L35" s="17"/>
      <c r="M35" s="17"/>
      <c r="N35" s="17"/>
      <c r="O35" s="17"/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26"/>
      <c r="W35" s="87"/>
      <c r="X35" s="17"/>
      <c r="Y35" s="17" t="s">
        <v>14</v>
      </c>
      <c r="Z35" s="17" t="s">
        <v>14</v>
      </c>
      <c r="AA35" s="23">
        <f>IF(ISBLANK(#REF!),"",IF(K35&gt;5,ROUND(0.5*(K35-5),2),0))</f>
        <v>1.3</v>
      </c>
      <c r="AB35" s="23">
        <f>IF(ISBLANK(#REF!),"",IF(L35="ΝΑΙ",6,(IF(M35="ΝΑΙ",4,0))))</f>
        <v>0</v>
      </c>
      <c r="AC35" s="23">
        <f>IF(ISBLANK(#REF!),"",IF(E35="ΠΕ23",IF(N35="ΝΑΙ",3,(IF(O35="ΝΑΙ",2,0))),IF(N35="ΝΑΙ",3,(IF(O35="ΝΑΙ",2,0)))))</f>
        <v>0</v>
      </c>
      <c r="AD35" s="23">
        <f>IF(ISBLANK(#REF!),"",MAX(AB35:AC35))</f>
        <v>0</v>
      </c>
      <c r="AE35" s="23">
        <f>IF(ISBLANK(#REF!),"",MIN(3,0.5*INT((P35*12+Q35+ROUND(R35/30,0))/6)))</f>
        <v>0</v>
      </c>
      <c r="AF35" s="23">
        <f>IF(ISBLANK(#REF!),"",0.25*(S35*12+T35+ROUND(U35/30,0)))</f>
        <v>0</v>
      </c>
      <c r="AG35" s="27">
        <f>IF(ISBLANK(#REF!),"",IF(V35&gt;=67%,7,0))</f>
        <v>0</v>
      </c>
      <c r="AH35" s="27">
        <f>IF(ISBLANK(#REF!),"",IF(W35&gt;=1,7,0))</f>
        <v>0</v>
      </c>
      <c r="AI35" s="27">
        <f>IF(ISBLANK(#REF!),"",IF(X35="ΠΟΛΥΤΕΚΝΟΣ",7,IF(X35="ΤΡΙΤΕΚΝΟΣ",3,0)))</f>
        <v>0</v>
      </c>
      <c r="AJ35" s="27">
        <f>IF(ISBLANK(#REF!),"",MAX(AG35:AI35))</f>
        <v>0</v>
      </c>
      <c r="AK35" s="181">
        <f>IF(ISBLANK(#REF!),"",AA35+SUM(AD35:AF35,AJ35))</f>
        <v>1.3</v>
      </c>
    </row>
    <row r="36" spans="1:37" s="8" customFormat="1">
      <c r="A36" s="28">
        <f>IF(ISBLANK(#REF!),"",IF(ISNUMBER(A35),A35+1,1))</f>
        <v>26</v>
      </c>
      <c r="B36" s="8" t="s">
        <v>448</v>
      </c>
      <c r="C36" s="8" t="s">
        <v>155</v>
      </c>
      <c r="D36" s="8" t="s">
        <v>328</v>
      </c>
      <c r="E36" s="8" t="s">
        <v>41</v>
      </c>
      <c r="F36" s="8" t="s">
        <v>89</v>
      </c>
      <c r="G36" s="8" t="s">
        <v>61</v>
      </c>
      <c r="H36" s="8" t="s">
        <v>14</v>
      </c>
      <c r="I36" s="8" t="s">
        <v>13</v>
      </c>
      <c r="J36" s="37">
        <v>40708</v>
      </c>
      <c r="K36" s="51">
        <v>7.47</v>
      </c>
      <c r="L36" s="12"/>
      <c r="M36" s="12"/>
      <c r="N36" s="12"/>
      <c r="O36" s="12"/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11"/>
      <c r="W36" s="85"/>
      <c r="X36" s="12"/>
      <c r="Y36" s="12" t="s">
        <v>14</v>
      </c>
      <c r="Z36" s="12" t="s">
        <v>14</v>
      </c>
      <c r="AA36" s="23">
        <f>IF(ISBLANK(#REF!),"",IF(K36&gt;5,ROUND(0.5*(K36-5),2),0))</f>
        <v>1.24</v>
      </c>
      <c r="AB36" s="23">
        <f>IF(ISBLANK(#REF!),"",IF(L36="ΝΑΙ",6,(IF(M36="ΝΑΙ",4,0))))</f>
        <v>0</v>
      </c>
      <c r="AC36" s="23">
        <f>IF(ISBLANK(#REF!),"",IF(E36="ΠΕ23",IF(N36="ΝΑΙ",3,(IF(O36="ΝΑΙ",2,0))),IF(N36="ΝΑΙ",3,(IF(O36="ΝΑΙ",2,0)))))</f>
        <v>0</v>
      </c>
      <c r="AD36" s="23">
        <f>IF(ISBLANK(#REF!),"",MAX(AB36:AC36))</f>
        <v>0</v>
      </c>
      <c r="AE36" s="23">
        <f>IF(ISBLANK(#REF!),"",MIN(3,0.5*INT((P36*12+Q36+ROUND(R36/30,0))/6)))</f>
        <v>0</v>
      </c>
      <c r="AF36" s="23">
        <f>IF(ISBLANK(#REF!),"",0.25*(S36*12+T36+ROUND(U36/30,0)))</f>
        <v>0</v>
      </c>
      <c r="AG36" s="27">
        <f>IF(ISBLANK(#REF!),"",IF(V36&gt;=67%,7,0))</f>
        <v>0</v>
      </c>
      <c r="AH36" s="27">
        <f>IF(ISBLANK(#REF!),"",IF(W36&gt;=1,7,0))</f>
        <v>0</v>
      </c>
      <c r="AI36" s="27">
        <f>IF(ISBLANK(#REF!),"",IF(X36="ΠΟΛΥΤΕΚΝΟΣ",7,IF(X36="ΤΡΙΤΕΚΝΟΣ",3,0)))</f>
        <v>0</v>
      </c>
      <c r="AJ36" s="27">
        <f>IF(ISBLANK(#REF!),"",MAX(AG36:AI36))</f>
        <v>0</v>
      </c>
      <c r="AK36" s="181">
        <f>IF(ISBLANK(#REF!),"",AA36+SUM(AD36:AF36,AJ36))</f>
        <v>1.24</v>
      </c>
    </row>
    <row r="37" spans="1:37" s="8" customFormat="1">
      <c r="A37" s="28">
        <f>IF(ISBLANK(#REF!),"",IF(ISNUMBER(A36),A36+1,1))</f>
        <v>27</v>
      </c>
      <c r="B37" s="16" t="s">
        <v>395</v>
      </c>
      <c r="C37" s="16" t="s">
        <v>414</v>
      </c>
      <c r="D37" s="16" t="s">
        <v>171</v>
      </c>
      <c r="E37" s="16" t="s">
        <v>41</v>
      </c>
      <c r="F37" s="16" t="s">
        <v>89</v>
      </c>
      <c r="G37" s="16" t="s">
        <v>61</v>
      </c>
      <c r="H37" s="16" t="s">
        <v>14</v>
      </c>
      <c r="I37" s="16" t="s">
        <v>13</v>
      </c>
      <c r="J37" s="90">
        <v>42508</v>
      </c>
      <c r="K37" s="54">
        <v>7.32</v>
      </c>
      <c r="L37" s="17"/>
      <c r="M37" s="17"/>
      <c r="N37" s="17"/>
      <c r="O37" s="17"/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26"/>
      <c r="W37" s="87"/>
      <c r="X37" s="17"/>
      <c r="Y37" s="17" t="s">
        <v>14</v>
      </c>
      <c r="Z37" s="17" t="s">
        <v>14</v>
      </c>
      <c r="AA37" s="23">
        <f>IF(ISBLANK(#REF!),"",IF(K37&gt;5,ROUND(0.5*(K37-5),2),0))</f>
        <v>1.1599999999999999</v>
      </c>
      <c r="AB37" s="23">
        <f>IF(ISBLANK(#REF!),"",IF(L37="ΝΑΙ",6,(IF(M37="ΝΑΙ",4,0))))</f>
        <v>0</v>
      </c>
      <c r="AC37" s="23">
        <f>IF(ISBLANK(#REF!),"",IF(E37="ΠΕ23",IF(N37="ΝΑΙ",3,(IF(O37="ΝΑΙ",2,0))),IF(N37="ΝΑΙ",3,(IF(O37="ΝΑΙ",2,0)))))</f>
        <v>0</v>
      </c>
      <c r="AD37" s="23">
        <f>IF(ISBLANK(#REF!),"",MAX(AB37:AC37))</f>
        <v>0</v>
      </c>
      <c r="AE37" s="23">
        <f>IF(ISBLANK(#REF!),"",MIN(3,0.5*INT((P37*12+Q37+ROUND(R37/30,0))/6)))</f>
        <v>0</v>
      </c>
      <c r="AF37" s="23">
        <f>IF(ISBLANK(#REF!),"",0.25*(S37*12+T37+ROUND(U37/30,0)))</f>
        <v>0</v>
      </c>
      <c r="AG37" s="27">
        <f>IF(ISBLANK(#REF!),"",IF(V37&gt;=67%,7,0))</f>
        <v>0</v>
      </c>
      <c r="AH37" s="27">
        <f>IF(ISBLANK(#REF!),"",IF(W37&gt;=1,7,0))</f>
        <v>0</v>
      </c>
      <c r="AI37" s="27">
        <f>IF(ISBLANK(#REF!),"",IF(X37="ΠΟΛΥΤΕΚΝΟΣ",7,IF(X37="ΤΡΙΤΕΚΝΟΣ",3,0)))</f>
        <v>0</v>
      </c>
      <c r="AJ37" s="27">
        <f>IF(ISBLANK(#REF!),"",MAX(AG37:AI37))</f>
        <v>0</v>
      </c>
      <c r="AK37" s="181">
        <f>IF(ISBLANK(#REF!),"",AA37+SUM(AD37:AF37,AJ37))</f>
        <v>1.1599999999999999</v>
      </c>
    </row>
    <row r="38" spans="1:37" s="8" customFormat="1">
      <c r="A38" s="28">
        <f>IF(ISBLANK(#REF!),"",IF(ISNUMBER(A37),A37+1,1))</f>
        <v>28</v>
      </c>
      <c r="B38" s="16" t="s">
        <v>128</v>
      </c>
      <c r="C38" s="16" t="s">
        <v>431</v>
      </c>
      <c r="D38" s="16" t="s">
        <v>130</v>
      </c>
      <c r="E38" s="16" t="s">
        <v>41</v>
      </c>
      <c r="F38" s="16" t="s">
        <v>89</v>
      </c>
      <c r="G38" s="16" t="s">
        <v>61</v>
      </c>
      <c r="H38" s="16" t="s">
        <v>14</v>
      </c>
      <c r="I38" s="16" t="s">
        <v>13</v>
      </c>
      <c r="J38" s="90">
        <v>41668</v>
      </c>
      <c r="K38" s="54">
        <v>6.75</v>
      </c>
      <c r="L38" s="17"/>
      <c r="M38" s="17"/>
      <c r="N38" s="17"/>
      <c r="O38" s="17"/>
      <c r="P38" s="16">
        <v>0</v>
      </c>
      <c r="Q38" s="16">
        <v>0</v>
      </c>
      <c r="R38" s="16">
        <v>0</v>
      </c>
      <c r="S38" s="16">
        <v>0</v>
      </c>
      <c r="T38" s="16">
        <v>1</v>
      </c>
      <c r="U38" s="16">
        <v>0</v>
      </c>
      <c r="V38" s="26"/>
      <c r="W38" s="87"/>
      <c r="X38" s="17"/>
      <c r="Y38" s="17" t="s">
        <v>14</v>
      </c>
      <c r="Z38" s="17" t="s">
        <v>14</v>
      </c>
      <c r="AA38" s="23">
        <f>IF(ISBLANK(#REF!),"",IF(K38&gt;5,ROUND(0.5*(K38-5),2),0))</f>
        <v>0.88</v>
      </c>
      <c r="AB38" s="23">
        <f>IF(ISBLANK(#REF!),"",IF(L38="ΝΑΙ",6,(IF(M38="ΝΑΙ",4,0))))</f>
        <v>0</v>
      </c>
      <c r="AC38" s="23">
        <f>IF(ISBLANK(#REF!),"",IF(E38="ΠΕ23",IF(N38="ΝΑΙ",3,(IF(O38="ΝΑΙ",2,0))),IF(N38="ΝΑΙ",3,(IF(O38="ΝΑΙ",2,0)))))</f>
        <v>0</v>
      </c>
      <c r="AD38" s="23">
        <f>IF(ISBLANK(#REF!),"",MAX(AB38:AC38))</f>
        <v>0</v>
      </c>
      <c r="AE38" s="23">
        <f>IF(ISBLANK(#REF!),"",MIN(3,0.5*INT((P38*12+Q38+ROUND(R38/30,0))/6)))</f>
        <v>0</v>
      </c>
      <c r="AF38" s="23">
        <f>IF(ISBLANK(#REF!),"",0.25*(S38*12+T38+ROUND(U38/30,0)))</f>
        <v>0.25</v>
      </c>
      <c r="AG38" s="27">
        <f>IF(ISBLANK(#REF!),"",IF(V38&gt;=67%,7,0))</f>
        <v>0</v>
      </c>
      <c r="AH38" s="27">
        <f>IF(ISBLANK(#REF!),"",IF(W38&gt;=1,7,0))</f>
        <v>0</v>
      </c>
      <c r="AI38" s="27">
        <f>IF(ISBLANK(#REF!),"",IF(X38="ΠΟΛΥΤΕΚΝΟΣ",7,IF(X38="ΤΡΙΤΕΚΝΟΣ",3,0)))</f>
        <v>0</v>
      </c>
      <c r="AJ38" s="27">
        <f>IF(ISBLANK(#REF!),"",MAX(AG38:AI38))</f>
        <v>0</v>
      </c>
      <c r="AK38" s="181">
        <f>IF(ISBLANK(#REF!),"",AA38+SUM(AD38:AF38,AJ38))</f>
        <v>1.1299999999999999</v>
      </c>
    </row>
    <row r="39" spans="1:37" s="8" customFormat="1">
      <c r="A39" s="28">
        <f>IF(ISBLANK(#REF!),"",IF(ISNUMBER(A38),A38+1,1))</f>
        <v>29</v>
      </c>
      <c r="B39" s="16" t="s">
        <v>423</v>
      </c>
      <c r="C39" s="16" t="s">
        <v>424</v>
      </c>
      <c r="D39" s="16" t="s">
        <v>147</v>
      </c>
      <c r="E39" s="16" t="s">
        <v>41</v>
      </c>
      <c r="F39" s="16" t="s">
        <v>89</v>
      </c>
      <c r="G39" s="16" t="s">
        <v>61</v>
      </c>
      <c r="H39" s="16" t="s">
        <v>14</v>
      </c>
      <c r="I39" s="16" t="s">
        <v>13</v>
      </c>
      <c r="J39" s="90">
        <v>42678</v>
      </c>
      <c r="K39" s="54">
        <v>7.21</v>
      </c>
      <c r="L39" s="17"/>
      <c r="M39" s="17"/>
      <c r="N39" s="17"/>
      <c r="O39" s="17"/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26"/>
      <c r="W39" s="87"/>
      <c r="X39" s="17"/>
      <c r="Y39" s="17" t="s">
        <v>14</v>
      </c>
      <c r="Z39" s="17" t="s">
        <v>14</v>
      </c>
      <c r="AA39" s="23">
        <f>IF(ISBLANK(#REF!),"",IF(K39&gt;5,ROUND(0.5*(K39-5),2),0))</f>
        <v>1.1100000000000001</v>
      </c>
      <c r="AB39" s="23">
        <f>IF(ISBLANK(#REF!),"",IF(L39="ΝΑΙ",6,(IF(M39="ΝΑΙ",4,0))))</f>
        <v>0</v>
      </c>
      <c r="AC39" s="23">
        <f>IF(ISBLANK(#REF!),"",IF(E39="ΠΕ23",IF(N39="ΝΑΙ",3,(IF(O39="ΝΑΙ",2,0))),IF(N39="ΝΑΙ",3,(IF(O39="ΝΑΙ",2,0)))))</f>
        <v>0</v>
      </c>
      <c r="AD39" s="23">
        <f>IF(ISBLANK(#REF!),"",MAX(AB39:AC39))</f>
        <v>0</v>
      </c>
      <c r="AE39" s="23">
        <f>IF(ISBLANK(#REF!),"",MIN(3,0.5*INT((P39*12+Q39+ROUND(R39/30,0))/6)))</f>
        <v>0</v>
      </c>
      <c r="AF39" s="23">
        <f>IF(ISBLANK(#REF!),"",0.25*(S39*12+T39+ROUND(U39/30,0)))</f>
        <v>0</v>
      </c>
      <c r="AG39" s="27">
        <f>IF(ISBLANK(#REF!),"",IF(V39&gt;=67%,7,0))</f>
        <v>0</v>
      </c>
      <c r="AH39" s="27">
        <f>IF(ISBLANK(#REF!),"",IF(W39&gt;=1,7,0))</f>
        <v>0</v>
      </c>
      <c r="AI39" s="27">
        <f>IF(ISBLANK(#REF!),"",IF(X39="ΠΟΛΥΤΕΚΝΟΣ",7,IF(X39="ΤΡΙΤΕΚΝΟΣ",3,0)))</f>
        <v>0</v>
      </c>
      <c r="AJ39" s="27">
        <f>IF(ISBLANK(#REF!),"",MAX(AG39:AI39))</f>
        <v>0</v>
      </c>
      <c r="AK39" s="181">
        <f>IF(ISBLANK(#REF!),"",AA39+SUM(AD39:AF39,AJ39))</f>
        <v>1.1100000000000001</v>
      </c>
    </row>
    <row r="40" spans="1:37" s="8" customFormat="1">
      <c r="A40" s="28">
        <f>IF(ISBLANK(#REF!),"",IF(ISNUMBER(A39),A39+1,1))</f>
        <v>30</v>
      </c>
      <c r="B40" s="16" t="s">
        <v>408</v>
      </c>
      <c r="C40" s="16" t="s">
        <v>409</v>
      </c>
      <c r="D40" s="16" t="s">
        <v>147</v>
      </c>
      <c r="E40" s="16" t="s">
        <v>41</v>
      </c>
      <c r="F40" s="16" t="s">
        <v>89</v>
      </c>
      <c r="G40" s="16" t="s">
        <v>61</v>
      </c>
      <c r="H40" s="16" t="s">
        <v>14</v>
      </c>
      <c r="I40" s="16" t="s">
        <v>13</v>
      </c>
      <c r="J40" s="90">
        <v>41771</v>
      </c>
      <c r="K40" s="54">
        <v>7.2</v>
      </c>
      <c r="L40" s="17"/>
      <c r="M40" s="17"/>
      <c r="N40" s="17"/>
      <c r="O40" s="17"/>
      <c r="P40" s="16">
        <v>0</v>
      </c>
      <c r="Q40" s="16">
        <v>1</v>
      </c>
      <c r="R40" s="16">
        <v>22</v>
      </c>
      <c r="S40" s="16">
        <v>0</v>
      </c>
      <c r="T40" s="16">
        <v>0</v>
      </c>
      <c r="U40" s="16">
        <v>0</v>
      </c>
      <c r="V40" s="26"/>
      <c r="W40" s="87"/>
      <c r="X40" s="17"/>
      <c r="Y40" s="17" t="s">
        <v>14</v>
      </c>
      <c r="Z40" s="17" t="s">
        <v>14</v>
      </c>
      <c r="AA40" s="23">
        <f>IF(ISBLANK(#REF!),"",IF(K40&gt;5,ROUND(0.5*(K40-5),2),0))</f>
        <v>1.1000000000000001</v>
      </c>
      <c r="AB40" s="23">
        <f>IF(ISBLANK(#REF!),"",IF(L40="ΝΑΙ",6,(IF(M40="ΝΑΙ",4,0))))</f>
        <v>0</v>
      </c>
      <c r="AC40" s="23">
        <f>IF(ISBLANK(#REF!),"",IF(E40="ΠΕ23",IF(N40="ΝΑΙ",3,(IF(O40="ΝΑΙ",2,0))),IF(N40="ΝΑΙ",3,(IF(O40="ΝΑΙ",2,0)))))</f>
        <v>0</v>
      </c>
      <c r="AD40" s="23">
        <f>IF(ISBLANK(#REF!),"",MAX(AB40:AC40))</f>
        <v>0</v>
      </c>
      <c r="AE40" s="23">
        <f>IF(ISBLANK(#REF!),"",MIN(3,0.5*INT((P40*12+Q40+ROUND(R40/30,0))/6)))</f>
        <v>0</v>
      </c>
      <c r="AF40" s="23">
        <f>IF(ISBLANK(#REF!),"",0.25*(S40*12+T40+ROUND(U40/30,0)))</f>
        <v>0</v>
      </c>
      <c r="AG40" s="27">
        <f>IF(ISBLANK(#REF!),"",IF(V40&gt;=67%,7,0))</f>
        <v>0</v>
      </c>
      <c r="AH40" s="27">
        <f>IF(ISBLANK(#REF!),"",IF(W40&gt;=1,7,0))</f>
        <v>0</v>
      </c>
      <c r="AI40" s="27">
        <f>IF(ISBLANK(#REF!),"",IF(X40="ΠΟΛΥΤΕΚΝΟΣ",7,IF(X40="ΤΡΙΤΕΚΝΟΣ",3,0)))</f>
        <v>0</v>
      </c>
      <c r="AJ40" s="27">
        <f>IF(ISBLANK(#REF!),"",MAX(AG40:AI40))</f>
        <v>0</v>
      </c>
      <c r="AK40" s="181">
        <f>IF(ISBLANK(#REF!),"",AA40+SUM(AD40:AF40,AJ40))</f>
        <v>1.1000000000000001</v>
      </c>
    </row>
    <row r="41" spans="1:37" s="8" customFormat="1">
      <c r="A41" s="28">
        <f>IF(ISBLANK(#REF!),"",IF(ISNUMBER(A40),A40+1,1))</f>
        <v>31</v>
      </c>
      <c r="B41" s="16" t="s">
        <v>311</v>
      </c>
      <c r="C41" s="16" t="s">
        <v>120</v>
      </c>
      <c r="D41" s="16" t="s">
        <v>184</v>
      </c>
      <c r="E41" s="16" t="s">
        <v>41</v>
      </c>
      <c r="F41" s="16" t="s">
        <v>89</v>
      </c>
      <c r="G41" s="16" t="s">
        <v>61</v>
      </c>
      <c r="H41" s="16" t="s">
        <v>14</v>
      </c>
      <c r="I41" s="16" t="s">
        <v>13</v>
      </c>
      <c r="J41" s="90">
        <v>42079</v>
      </c>
      <c r="K41" s="54">
        <v>7.17</v>
      </c>
      <c r="L41" s="17"/>
      <c r="M41" s="17"/>
      <c r="N41" s="17"/>
      <c r="O41" s="17"/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26"/>
      <c r="W41" s="87"/>
      <c r="X41" s="17"/>
      <c r="Y41" s="17" t="s">
        <v>14</v>
      </c>
      <c r="Z41" s="17" t="s">
        <v>14</v>
      </c>
      <c r="AA41" s="23">
        <f>IF(ISBLANK(#REF!),"",IF(K41&gt;5,ROUND(0.5*(K41-5),2),0))</f>
        <v>1.0900000000000001</v>
      </c>
      <c r="AB41" s="23">
        <f>IF(ISBLANK(#REF!),"",IF(L41="ΝΑΙ",6,(IF(M41="ΝΑΙ",4,0))))</f>
        <v>0</v>
      </c>
      <c r="AC41" s="23">
        <f>IF(ISBLANK(#REF!),"",IF(E41="ΠΕ23",IF(N41="ΝΑΙ",3,(IF(O41="ΝΑΙ",2,0))),IF(N41="ΝΑΙ",3,(IF(O41="ΝΑΙ",2,0)))))</f>
        <v>0</v>
      </c>
      <c r="AD41" s="23">
        <f>IF(ISBLANK(#REF!),"",MAX(AB41:AC41))</f>
        <v>0</v>
      </c>
      <c r="AE41" s="23">
        <f>IF(ISBLANK(#REF!),"",MIN(3,0.5*INT((P41*12+Q41+ROUND(R41/30,0))/6)))</f>
        <v>0</v>
      </c>
      <c r="AF41" s="23">
        <f>IF(ISBLANK(#REF!),"",0.25*(S41*12+T41+ROUND(U41/30,0)))</f>
        <v>0</v>
      </c>
      <c r="AG41" s="27">
        <f>IF(ISBLANK(#REF!),"",IF(V41&gt;=67%,7,0))</f>
        <v>0</v>
      </c>
      <c r="AH41" s="27">
        <f>IF(ISBLANK(#REF!),"",IF(W41&gt;=1,7,0))</f>
        <v>0</v>
      </c>
      <c r="AI41" s="27">
        <f>IF(ISBLANK(#REF!),"",IF(X41="ΠΟΛΥΤΕΚΝΟΣ",7,IF(X41="ΤΡΙΤΕΚΝΟΣ",3,0)))</f>
        <v>0</v>
      </c>
      <c r="AJ41" s="27">
        <f>IF(ISBLANK(#REF!),"",MAX(AG41:AI41))</f>
        <v>0</v>
      </c>
      <c r="AK41" s="181">
        <f>IF(ISBLANK(#REF!),"",AA41+SUM(AD41:AF41,AJ41))</f>
        <v>1.0900000000000001</v>
      </c>
    </row>
    <row r="42" spans="1:37" s="8" customFormat="1" ht="30">
      <c r="A42" s="28">
        <f>IF(ISBLANK(#REF!),"",IF(ISNUMBER(A41),A41+1,1))</f>
        <v>32</v>
      </c>
      <c r="B42" s="18" t="s">
        <v>810</v>
      </c>
      <c r="C42" s="18" t="s">
        <v>811</v>
      </c>
      <c r="D42" s="18" t="s">
        <v>812</v>
      </c>
      <c r="E42" s="16" t="s">
        <v>41</v>
      </c>
      <c r="F42" s="16" t="s">
        <v>89</v>
      </c>
      <c r="G42" s="16" t="s">
        <v>61</v>
      </c>
      <c r="H42" s="16" t="s">
        <v>14</v>
      </c>
      <c r="I42" s="16" t="s">
        <v>13</v>
      </c>
      <c r="J42" s="90">
        <v>42306</v>
      </c>
      <c r="K42" s="54">
        <v>7.18</v>
      </c>
      <c r="L42" s="17"/>
      <c r="M42" s="17"/>
      <c r="N42" s="17"/>
      <c r="O42" s="17"/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26"/>
      <c r="W42" s="87"/>
      <c r="X42" s="17"/>
      <c r="Y42" s="17" t="s">
        <v>14</v>
      </c>
      <c r="Z42" s="17" t="s">
        <v>14</v>
      </c>
      <c r="AA42" s="23">
        <f>IF(ISBLANK(#REF!),"",IF(K42&gt;5,ROUND(0.5*(K42-5),2),0))</f>
        <v>1.0900000000000001</v>
      </c>
      <c r="AB42" s="23">
        <f>IF(ISBLANK(#REF!),"",IF(L42="ΝΑΙ",6,(IF(M42="ΝΑΙ",4,0))))</f>
        <v>0</v>
      </c>
      <c r="AC42" s="23">
        <f>IF(ISBLANK(#REF!),"",IF(E42="ΠΕ23",IF(N42="ΝΑΙ",3,(IF(O42="ΝΑΙ",2,0))),IF(N42="ΝΑΙ",3,(IF(O42="ΝΑΙ",2,0)))))</f>
        <v>0</v>
      </c>
      <c r="AD42" s="23">
        <f>IF(ISBLANK(#REF!),"",MAX(AB42:AC42))</f>
        <v>0</v>
      </c>
      <c r="AE42" s="23">
        <f>IF(ISBLANK(#REF!),"",MIN(3,0.5*INT((P42*12+Q42+ROUND(R42/30,0))/6)))</f>
        <v>0</v>
      </c>
      <c r="AF42" s="23">
        <f>IF(ISBLANK(#REF!),"",0.25*(S42*12+T42+ROUND(U42/30,0)))</f>
        <v>0</v>
      </c>
      <c r="AG42" s="27">
        <f>IF(ISBLANK(#REF!),"",IF(V42&gt;=67%,7,0))</f>
        <v>0</v>
      </c>
      <c r="AH42" s="27">
        <f>IF(ISBLANK(#REF!),"",IF(W42&gt;=1,7,0))</f>
        <v>0</v>
      </c>
      <c r="AI42" s="27">
        <f>IF(ISBLANK(#REF!),"",IF(X42="ΠΟΛΥΤΕΚΝΟΣ",7,IF(X42="ΤΡΙΤΕΚΝΟΣ",3,0)))</f>
        <v>0</v>
      </c>
      <c r="AJ42" s="27">
        <f>IF(ISBLANK(#REF!),"",MAX(AG42:AI42))</f>
        <v>0</v>
      </c>
      <c r="AK42" s="181">
        <f>IF(ISBLANK(#REF!),"",AA42+SUM(AD42:AF42,AJ42))</f>
        <v>1.0900000000000001</v>
      </c>
    </row>
    <row r="43" spans="1:37" s="8" customFormat="1">
      <c r="A43" s="28">
        <f>IF(ISBLANK(#REF!),"",IF(ISNUMBER(A42),A42+1,1))</f>
        <v>33</v>
      </c>
      <c r="B43" s="16" t="s">
        <v>406</v>
      </c>
      <c r="C43" s="16" t="s">
        <v>407</v>
      </c>
      <c r="D43" s="16" t="s">
        <v>96</v>
      </c>
      <c r="E43" s="16" t="s">
        <v>41</v>
      </c>
      <c r="F43" s="16" t="s">
        <v>89</v>
      </c>
      <c r="G43" s="16" t="s">
        <v>61</v>
      </c>
      <c r="H43" s="16" t="s">
        <v>14</v>
      </c>
      <c r="I43" s="16" t="s">
        <v>13</v>
      </c>
      <c r="J43" s="90">
        <v>42479</v>
      </c>
      <c r="K43" s="54">
        <v>7.1</v>
      </c>
      <c r="L43" s="17"/>
      <c r="M43" s="17"/>
      <c r="N43" s="17"/>
      <c r="O43" s="17"/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6"/>
      <c r="W43" s="87"/>
      <c r="X43" s="17"/>
      <c r="Y43" s="17" t="s">
        <v>14</v>
      </c>
      <c r="Z43" s="17" t="s">
        <v>14</v>
      </c>
      <c r="AA43" s="23">
        <f>IF(ISBLANK(#REF!),"",IF(K43&gt;5,ROUND(0.5*(K43-5),2),0))</f>
        <v>1.05</v>
      </c>
      <c r="AB43" s="23">
        <f>IF(ISBLANK(#REF!),"",IF(L43="ΝΑΙ",6,(IF(M43="ΝΑΙ",4,0))))</f>
        <v>0</v>
      </c>
      <c r="AC43" s="23">
        <f>IF(ISBLANK(#REF!),"",IF(E43="ΠΕ23",IF(N43="ΝΑΙ",3,(IF(O43="ΝΑΙ",2,0))),IF(N43="ΝΑΙ",3,(IF(O43="ΝΑΙ",2,0)))))</f>
        <v>0</v>
      </c>
      <c r="AD43" s="23">
        <f>IF(ISBLANK(#REF!),"",MAX(AB43:AC43))</f>
        <v>0</v>
      </c>
      <c r="AE43" s="23">
        <f>IF(ISBLANK(#REF!),"",MIN(3,0.5*INT((P43*12+Q43+ROUND(R43/30,0))/6)))</f>
        <v>0</v>
      </c>
      <c r="AF43" s="23">
        <f>IF(ISBLANK(#REF!),"",0.25*(S43*12+T43+ROUND(U43/30,0)))</f>
        <v>0</v>
      </c>
      <c r="AG43" s="27">
        <f>IF(ISBLANK(#REF!),"",IF(V43&gt;=67%,7,0))</f>
        <v>0</v>
      </c>
      <c r="AH43" s="27">
        <f>IF(ISBLANK(#REF!),"",IF(W43&gt;=1,7,0))</f>
        <v>0</v>
      </c>
      <c r="AI43" s="27">
        <f>IF(ISBLANK(#REF!),"",IF(X43="ΠΟΛΥΤΕΚΝΟΣ",7,IF(X43="ΤΡΙΤΕΚΝΟΣ",3,0)))</f>
        <v>0</v>
      </c>
      <c r="AJ43" s="27">
        <f>IF(ISBLANK(#REF!),"",MAX(AG43:AI43))</f>
        <v>0</v>
      </c>
      <c r="AK43" s="181">
        <f>IF(ISBLANK(#REF!),"",AA43+SUM(AD43:AF43,AJ43))</f>
        <v>1.05</v>
      </c>
    </row>
    <row r="44" spans="1:37" s="8" customFormat="1">
      <c r="A44" s="28">
        <f>IF(ISBLANK(#REF!),"",IF(ISNUMBER(A43),A43+1,1))</f>
        <v>34</v>
      </c>
      <c r="B44" s="8" t="s">
        <v>366</v>
      </c>
      <c r="C44" s="8" t="s">
        <v>367</v>
      </c>
      <c r="D44" s="8" t="s">
        <v>112</v>
      </c>
      <c r="E44" s="8" t="s">
        <v>41</v>
      </c>
      <c r="F44" s="8" t="s">
        <v>89</v>
      </c>
      <c r="G44" s="8" t="s">
        <v>61</v>
      </c>
      <c r="H44" s="8" t="s">
        <v>14</v>
      </c>
      <c r="I44" s="8" t="s">
        <v>13</v>
      </c>
      <c r="J44" s="37">
        <v>41432</v>
      </c>
      <c r="K44" s="51">
        <v>7.06</v>
      </c>
      <c r="L44" s="12"/>
      <c r="M44" s="12"/>
      <c r="N44" s="12"/>
      <c r="O44" s="12"/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10"/>
      <c r="W44" s="83"/>
      <c r="X44" s="12"/>
      <c r="Y44" s="12" t="s">
        <v>14</v>
      </c>
      <c r="Z44" s="12" t="s">
        <v>14</v>
      </c>
      <c r="AA44" s="23">
        <f>IF(ISBLANK(#REF!),"",IF(K44&gt;5,ROUND(0.5*(K44-5),2),0))</f>
        <v>1.03</v>
      </c>
      <c r="AB44" s="23">
        <f>IF(ISBLANK(#REF!),"",IF(L44="ΝΑΙ",6,(IF(M44="ΝΑΙ",4,0))))</f>
        <v>0</v>
      </c>
      <c r="AC44" s="23">
        <f>IF(ISBLANK(#REF!),"",IF(E44="ΠΕ23",IF(N44="ΝΑΙ",3,(IF(O44="ΝΑΙ",2,0))),IF(N44="ΝΑΙ",3,(IF(O44="ΝΑΙ",2,0)))))</f>
        <v>0</v>
      </c>
      <c r="AD44" s="23">
        <f>IF(ISBLANK(#REF!),"",MAX(AB44:AC44))</f>
        <v>0</v>
      </c>
      <c r="AE44" s="23">
        <f>IF(ISBLANK(#REF!),"",MIN(3,0.5*INT((P44*12+Q44+ROUND(R44/30,0))/6)))</f>
        <v>0</v>
      </c>
      <c r="AF44" s="23">
        <f>IF(ISBLANK(#REF!),"",0.25*(S44*12+T44+ROUND(U44/30,0)))</f>
        <v>0</v>
      </c>
      <c r="AG44" s="27">
        <f>IF(ISBLANK(#REF!),"",IF(V44&gt;=67%,7,0))</f>
        <v>0</v>
      </c>
      <c r="AH44" s="27">
        <f>IF(ISBLANK(#REF!),"",IF(W44&gt;=1,7,0))</f>
        <v>0</v>
      </c>
      <c r="AI44" s="27">
        <f>IF(ISBLANK(#REF!),"",IF(X44="ΠΟΛΥΤΕΚΝΟΣ",7,IF(X44="ΤΡΙΤΕΚΝΟΣ",3,0)))</f>
        <v>0</v>
      </c>
      <c r="AJ44" s="27">
        <f>IF(ISBLANK(#REF!),"",MAX(AG44:AI44))</f>
        <v>0</v>
      </c>
      <c r="AK44" s="181">
        <f>IF(ISBLANK(#REF!),"",AA44+SUM(AD44:AF44,AJ44))</f>
        <v>1.03</v>
      </c>
    </row>
    <row r="45" spans="1:37" s="8" customFormat="1">
      <c r="A45" s="28">
        <f>IF(ISBLANK(#REF!),"",IF(ISNUMBER(A44),A44+1,1))</f>
        <v>35</v>
      </c>
      <c r="B45" s="16" t="s">
        <v>425</v>
      </c>
      <c r="C45" s="16" t="s">
        <v>136</v>
      </c>
      <c r="D45" s="16" t="s">
        <v>127</v>
      </c>
      <c r="E45" s="16" t="s">
        <v>41</v>
      </c>
      <c r="F45" s="16" t="s">
        <v>89</v>
      </c>
      <c r="G45" s="16" t="s">
        <v>61</v>
      </c>
      <c r="H45" s="16" t="s">
        <v>14</v>
      </c>
      <c r="I45" s="16" t="s">
        <v>13</v>
      </c>
      <c r="J45" s="90">
        <v>41934</v>
      </c>
      <c r="K45" s="54">
        <v>7.03</v>
      </c>
      <c r="L45" s="17"/>
      <c r="M45" s="17"/>
      <c r="N45" s="17"/>
      <c r="O45" s="17"/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26"/>
      <c r="W45" s="87"/>
      <c r="X45" s="17"/>
      <c r="Y45" s="17" t="s">
        <v>14</v>
      </c>
      <c r="Z45" s="17" t="s">
        <v>14</v>
      </c>
      <c r="AA45" s="23">
        <f>IF(ISBLANK(#REF!),"",IF(K45&gt;5,ROUND(0.5*(K45-5),2),0))</f>
        <v>1.02</v>
      </c>
      <c r="AB45" s="23">
        <f>IF(ISBLANK(#REF!),"",IF(L45="ΝΑΙ",6,(IF(M45="ΝΑΙ",4,0))))</f>
        <v>0</v>
      </c>
      <c r="AC45" s="23">
        <f>IF(ISBLANK(#REF!),"",IF(E45="ΠΕ23",IF(N45="ΝΑΙ",3,(IF(O45="ΝΑΙ",2,0))),IF(N45="ΝΑΙ",3,(IF(O45="ΝΑΙ",2,0)))))</f>
        <v>0</v>
      </c>
      <c r="AD45" s="23">
        <f>IF(ISBLANK(#REF!),"",MAX(AB45:AC45))</f>
        <v>0</v>
      </c>
      <c r="AE45" s="23">
        <f>IF(ISBLANK(#REF!),"",MIN(3,0.5*INT((P45*12+Q45+ROUND(R45/30,0))/6)))</f>
        <v>0</v>
      </c>
      <c r="AF45" s="23">
        <f>IF(ISBLANK(#REF!),"",0.25*(S45*12+T45+ROUND(U45/30,0)))</f>
        <v>0</v>
      </c>
      <c r="AG45" s="27">
        <f>IF(ISBLANK(#REF!),"",IF(V45&gt;=67%,7,0))</f>
        <v>0</v>
      </c>
      <c r="AH45" s="27">
        <f>IF(ISBLANK(#REF!),"",IF(W45&gt;=1,7,0))</f>
        <v>0</v>
      </c>
      <c r="AI45" s="27">
        <f>IF(ISBLANK(#REF!),"",IF(X45="ΠΟΛΥΤΕΚΝΟΣ",7,IF(X45="ΤΡΙΤΕΚΝΟΣ",3,0)))</f>
        <v>0</v>
      </c>
      <c r="AJ45" s="27">
        <f>IF(ISBLANK(#REF!),"",MAX(AG45:AI45))</f>
        <v>0</v>
      </c>
      <c r="AK45" s="181">
        <f>IF(ISBLANK(#REF!),"",AA45+SUM(AD45:AF45,AJ45))</f>
        <v>1.02</v>
      </c>
    </row>
    <row r="46" spans="1:37" s="8" customFormat="1">
      <c r="A46" s="28">
        <f>IF(ISBLANK(#REF!),"",IF(ISNUMBER(A45),A45+1,1))</f>
        <v>36</v>
      </c>
      <c r="B46" s="8" t="s">
        <v>298</v>
      </c>
      <c r="C46" s="8" t="s">
        <v>98</v>
      </c>
      <c r="D46" s="8" t="s">
        <v>107</v>
      </c>
      <c r="E46" s="8" t="s">
        <v>41</v>
      </c>
      <c r="F46" s="8" t="s">
        <v>89</v>
      </c>
      <c r="G46" s="8" t="s">
        <v>61</v>
      </c>
      <c r="H46" s="8" t="s">
        <v>14</v>
      </c>
      <c r="I46" s="8" t="s">
        <v>13</v>
      </c>
      <c r="J46" s="37">
        <v>40533</v>
      </c>
      <c r="K46" s="51">
        <v>6.85</v>
      </c>
      <c r="L46" s="12"/>
      <c r="M46" s="12"/>
      <c r="N46" s="12"/>
      <c r="O46" s="12"/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10"/>
      <c r="W46" s="83"/>
      <c r="X46" s="12"/>
      <c r="Y46" s="12" t="s">
        <v>14</v>
      </c>
      <c r="Z46" s="12" t="s">
        <v>14</v>
      </c>
      <c r="AA46" s="23">
        <f>IF(ISBLANK(#REF!),"",IF(K46&gt;5,ROUND(0.5*(K46-5),2),0))</f>
        <v>0.93</v>
      </c>
      <c r="AB46" s="23">
        <f>IF(ISBLANK(#REF!),"",IF(L46="ΝΑΙ",6,(IF(M46="ΝΑΙ",4,0))))</f>
        <v>0</v>
      </c>
      <c r="AC46" s="23">
        <f>IF(ISBLANK(#REF!),"",IF(E46="ΠΕ23",IF(N46="ΝΑΙ",3,(IF(O46="ΝΑΙ",2,0))),IF(N46="ΝΑΙ",3,(IF(O46="ΝΑΙ",2,0)))))</f>
        <v>0</v>
      </c>
      <c r="AD46" s="23">
        <f>IF(ISBLANK(#REF!),"",MAX(AB46:AC46))</f>
        <v>0</v>
      </c>
      <c r="AE46" s="23">
        <f>IF(ISBLANK(#REF!),"",MIN(3,0.5*INT((P46*12+Q46+ROUND(R46/30,0))/6)))</f>
        <v>0</v>
      </c>
      <c r="AF46" s="23">
        <f>IF(ISBLANK(#REF!),"",0.25*(S46*12+T46+ROUND(U46/30,0)))</f>
        <v>0</v>
      </c>
      <c r="AG46" s="27">
        <f>IF(ISBLANK(#REF!),"",IF(V46&gt;=67%,7,0))</f>
        <v>0</v>
      </c>
      <c r="AH46" s="27">
        <f>IF(ISBLANK(#REF!),"",IF(W46&gt;=1,7,0))</f>
        <v>0</v>
      </c>
      <c r="AI46" s="27">
        <f>IF(ISBLANK(#REF!),"",IF(X46="ΠΟΛΥΤΕΚΝΟΣ",7,IF(X46="ΤΡΙΤΕΚΝΟΣ",3,0)))</f>
        <v>0</v>
      </c>
      <c r="AJ46" s="27">
        <f>IF(ISBLANK(#REF!),"",MAX(AG46:AI46))</f>
        <v>0</v>
      </c>
      <c r="AK46" s="181">
        <f>IF(ISBLANK(#REF!),"",AA46+SUM(AD46:AF46,AJ46))</f>
        <v>0.93</v>
      </c>
    </row>
    <row r="47" spans="1:37" s="8" customFormat="1">
      <c r="A47" s="28">
        <f>IF(ISBLANK(#REF!),"",IF(ISNUMBER(A46),A46+1,1))</f>
        <v>37</v>
      </c>
      <c r="B47" s="8" t="s">
        <v>355</v>
      </c>
      <c r="C47" s="20" t="s">
        <v>294</v>
      </c>
      <c r="D47" s="8" t="s">
        <v>356</v>
      </c>
      <c r="E47" s="20" t="s">
        <v>41</v>
      </c>
      <c r="F47" s="20" t="s">
        <v>89</v>
      </c>
      <c r="G47" s="8" t="s">
        <v>61</v>
      </c>
      <c r="H47" s="8" t="s">
        <v>14</v>
      </c>
      <c r="I47" s="8" t="s">
        <v>13</v>
      </c>
      <c r="J47" s="37">
        <v>42124</v>
      </c>
      <c r="K47" s="52">
        <v>6.84</v>
      </c>
      <c r="L47" s="20"/>
      <c r="M47" s="12"/>
      <c r="N47" s="12"/>
      <c r="O47" s="12"/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22"/>
      <c r="W47" s="84"/>
      <c r="X47" s="20"/>
      <c r="Y47" s="12" t="s">
        <v>14</v>
      </c>
      <c r="Z47" s="12" t="s">
        <v>14</v>
      </c>
      <c r="AA47" s="23">
        <f>IF(ISBLANK(#REF!),"",IF(K47&gt;5,ROUND(0.5*(K47-5),2),0))</f>
        <v>0.92</v>
      </c>
      <c r="AB47" s="23">
        <f>IF(ISBLANK(#REF!),"",IF(L47="ΝΑΙ",6,(IF(M47="ΝΑΙ",4,0))))</f>
        <v>0</v>
      </c>
      <c r="AC47" s="23">
        <f>IF(ISBLANK(#REF!),"",IF(E47="ΠΕ23",IF(N47="ΝΑΙ",3,(IF(O47="ΝΑΙ",2,0))),IF(N47="ΝΑΙ",3,(IF(O47="ΝΑΙ",2,0)))))</f>
        <v>0</v>
      </c>
      <c r="AD47" s="23">
        <f>IF(ISBLANK(#REF!),"",MAX(AB47:AC47))</f>
        <v>0</v>
      </c>
      <c r="AE47" s="23">
        <f>IF(ISBLANK(#REF!),"",MIN(3,0.5*INT((P47*12+Q47+ROUND(R47/30,0))/6)))</f>
        <v>0</v>
      </c>
      <c r="AF47" s="23">
        <f>IF(ISBLANK(#REF!),"",0.25*(S47*12+T47+ROUND(U47/30,0)))</f>
        <v>0</v>
      </c>
      <c r="AG47" s="27">
        <f>IF(ISBLANK(#REF!),"",IF(V47&gt;=67%,7,0))</f>
        <v>0</v>
      </c>
      <c r="AH47" s="27">
        <f>IF(ISBLANK(#REF!),"",IF(W47&gt;=1,7,0))</f>
        <v>0</v>
      </c>
      <c r="AI47" s="27">
        <f>IF(ISBLANK(#REF!),"",IF(X47="ΠΟΛΥΤΕΚΝΟΣ",7,IF(X47="ΤΡΙΤΕΚΝΟΣ",3,0)))</f>
        <v>0</v>
      </c>
      <c r="AJ47" s="27">
        <f>IF(ISBLANK(#REF!),"",MAX(AG47:AI47))</f>
        <v>0</v>
      </c>
      <c r="AK47" s="181">
        <f>IF(ISBLANK(#REF!),"",AA47+SUM(AD47:AF47,AJ47))</f>
        <v>0.92</v>
      </c>
    </row>
    <row r="48" spans="1:37" s="16" customFormat="1">
      <c r="A48" s="28">
        <f>IF(ISBLANK(#REF!),"",IF(ISNUMBER(A47),A47+1,1))</f>
        <v>38</v>
      </c>
      <c r="B48" s="16" t="s">
        <v>404</v>
      </c>
      <c r="C48" s="16" t="s">
        <v>112</v>
      </c>
      <c r="D48" s="16" t="s">
        <v>107</v>
      </c>
      <c r="E48" s="16" t="s">
        <v>41</v>
      </c>
      <c r="F48" s="16" t="s">
        <v>89</v>
      </c>
      <c r="G48" s="16" t="s">
        <v>61</v>
      </c>
      <c r="H48" s="16" t="s">
        <v>14</v>
      </c>
      <c r="I48" s="16" t="s">
        <v>13</v>
      </c>
      <c r="J48" s="90">
        <v>40344</v>
      </c>
      <c r="K48" s="54">
        <v>6.8</v>
      </c>
      <c r="L48" s="17"/>
      <c r="M48" s="17"/>
      <c r="N48" s="17"/>
      <c r="O48" s="17"/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26"/>
      <c r="W48" s="87"/>
      <c r="X48" s="17"/>
      <c r="Y48" s="17" t="s">
        <v>14</v>
      </c>
      <c r="Z48" s="17" t="s">
        <v>14</v>
      </c>
      <c r="AA48" s="23">
        <f>IF(ISBLANK(#REF!),"",IF(K48&gt;5,ROUND(0.5*(K48-5),2),0))</f>
        <v>0.9</v>
      </c>
      <c r="AB48" s="23">
        <f>IF(ISBLANK(#REF!),"",IF(L48="ΝΑΙ",6,(IF(M48="ΝΑΙ",4,0))))</f>
        <v>0</v>
      </c>
      <c r="AC48" s="23">
        <f>IF(ISBLANK(#REF!),"",IF(E48="ΠΕ23",IF(N48="ΝΑΙ",3,(IF(O48="ΝΑΙ",2,0))),IF(N48="ΝΑΙ",3,(IF(O48="ΝΑΙ",2,0)))))</f>
        <v>0</v>
      </c>
      <c r="AD48" s="23">
        <f>IF(ISBLANK(#REF!),"",MAX(AB48:AC48))</f>
        <v>0</v>
      </c>
      <c r="AE48" s="23">
        <f>IF(ISBLANK(#REF!),"",MIN(3,0.5*INT((P48*12+Q48+ROUND(R48/30,0))/6)))</f>
        <v>0</v>
      </c>
      <c r="AF48" s="23">
        <f>IF(ISBLANK(#REF!),"",0.25*(S48*12+T48+ROUND(U48/30,0)))</f>
        <v>0</v>
      </c>
      <c r="AG48" s="27">
        <f>IF(ISBLANK(#REF!),"",IF(V48&gt;=67%,7,0))</f>
        <v>0</v>
      </c>
      <c r="AH48" s="27">
        <f>IF(ISBLANK(#REF!),"",IF(W48&gt;=1,7,0))</f>
        <v>0</v>
      </c>
      <c r="AI48" s="27">
        <f>IF(ISBLANK(#REF!),"",IF(X48="ΠΟΛΥΤΕΚΝΟΣ",7,IF(X48="ΤΡΙΤΕΚΝΟΣ",3,0)))</f>
        <v>0</v>
      </c>
      <c r="AJ48" s="27">
        <f>IF(ISBLANK(#REF!),"",MAX(AG48:AI48))</f>
        <v>0</v>
      </c>
      <c r="AK48" s="181">
        <f>IF(ISBLANK(#REF!),"",AA48+SUM(AD48:AF48,AJ48))</f>
        <v>0.9</v>
      </c>
    </row>
    <row r="49" spans="1:37" s="8" customFormat="1">
      <c r="A49" s="28">
        <f>IF(ISBLANK(#REF!),"",IF(ISNUMBER(A48),A48+1,1))</f>
        <v>39</v>
      </c>
      <c r="B49" s="8" t="s">
        <v>370</v>
      </c>
      <c r="C49" s="8" t="s">
        <v>371</v>
      </c>
      <c r="D49" s="8" t="s">
        <v>96</v>
      </c>
      <c r="E49" s="8" t="s">
        <v>41</v>
      </c>
      <c r="F49" s="8" t="s">
        <v>89</v>
      </c>
      <c r="G49" s="8" t="s">
        <v>61</v>
      </c>
      <c r="H49" s="8" t="s">
        <v>14</v>
      </c>
      <c r="I49" s="8" t="s">
        <v>13</v>
      </c>
      <c r="J49" s="37">
        <v>41094</v>
      </c>
      <c r="K49" s="51">
        <v>6.8</v>
      </c>
      <c r="L49" s="12"/>
      <c r="M49" s="12"/>
      <c r="N49" s="12"/>
      <c r="O49" s="12"/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11"/>
      <c r="W49" s="85"/>
      <c r="X49" s="12"/>
      <c r="Y49" s="12" t="s">
        <v>14</v>
      </c>
      <c r="Z49" s="12" t="s">
        <v>14</v>
      </c>
      <c r="AA49" s="23">
        <f>IF(ISBLANK(#REF!),"",IF(K49&gt;5,ROUND(0.5*(K49-5),2),0))</f>
        <v>0.9</v>
      </c>
      <c r="AB49" s="23">
        <f>IF(ISBLANK(#REF!),"",IF(L49="ΝΑΙ",6,(IF(M49="ΝΑΙ",4,0))))</f>
        <v>0</v>
      </c>
      <c r="AC49" s="23">
        <f>IF(ISBLANK(#REF!),"",IF(E49="ΠΕ23",IF(N49="ΝΑΙ",3,(IF(O49="ΝΑΙ",2,0))),IF(N49="ΝΑΙ",3,(IF(O49="ΝΑΙ",2,0)))))</f>
        <v>0</v>
      </c>
      <c r="AD49" s="23">
        <f>IF(ISBLANK(#REF!),"",MAX(AB49:AC49))</f>
        <v>0</v>
      </c>
      <c r="AE49" s="23">
        <f>IF(ISBLANK(#REF!),"",MIN(3,0.5*INT((P49*12+Q49+ROUND(R49/30,0))/6)))</f>
        <v>0</v>
      </c>
      <c r="AF49" s="23">
        <f>IF(ISBLANK(#REF!),"",0.25*(S49*12+T49+ROUND(U49/30,0)))</f>
        <v>0</v>
      </c>
      <c r="AG49" s="27">
        <f>IF(ISBLANK(#REF!),"",IF(V49&gt;=67%,7,0))</f>
        <v>0</v>
      </c>
      <c r="AH49" s="27">
        <f>IF(ISBLANK(#REF!),"",IF(W49&gt;=1,7,0))</f>
        <v>0</v>
      </c>
      <c r="AI49" s="27">
        <f>IF(ISBLANK(#REF!),"",IF(X49="ΠΟΛΥΤΕΚΝΟΣ",7,IF(X49="ΤΡΙΤΕΚΝΟΣ",3,0)))</f>
        <v>0</v>
      </c>
      <c r="AJ49" s="27">
        <f>IF(ISBLANK(#REF!),"",MAX(AG49:AI49))</f>
        <v>0</v>
      </c>
      <c r="AK49" s="181">
        <f>IF(ISBLANK(#REF!),"",AA49+SUM(AD49:AF49,AJ49))</f>
        <v>0.9</v>
      </c>
    </row>
  </sheetData>
  <sortState ref="B11:AN49">
    <sortCondition descending="1" ref="AK11:AK49"/>
    <sortCondition ref="J11:J49"/>
    <sortCondition descending="1" ref="K11:K49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31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130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49">
    <cfRule type="expression" dxfId="129" priority="10">
      <formula>AND($E1="ΠΕ23",$H1="ΌΧΙ")</formula>
    </cfRule>
  </conditionalFormatting>
  <conditionalFormatting sqref="G1:G10 E1:E49">
    <cfRule type="expression" dxfId="128" priority="9">
      <formula>OR(AND($E1="ΠΕ23",$G1="ΑΠΑΙΤΕΙΤΑΙ"),AND($E1="ΠΕ25",$G1="ΔΕΝ ΑΠΑΙΤΕΙΤΑΙ"))</formula>
    </cfRule>
  </conditionalFormatting>
  <conditionalFormatting sqref="G1:H10">
    <cfRule type="expression" dxfId="127" priority="8">
      <formula>AND($G1="ΔΕΝ ΑΠΑΙΤΕΙΤΑΙ",$H1="ΌΧΙ")</formula>
    </cfRule>
  </conditionalFormatting>
  <conditionalFormatting sqref="E1:F10">
    <cfRule type="expression" dxfId="126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49">
    <cfRule type="expression" dxfId="125" priority="6">
      <formula>OR(AND($E11&lt;&gt;"ΠΕ23",$H11="ΝΑΙ",$I11="ΕΠΙΚΟΥΡΙΚΟΣ"),AND($E11&lt;&gt;"ΠΕ23",$H11="ΌΧΙ",$I11="ΚΥΡΙΟΣ"))</formula>
    </cfRule>
  </conditionalFormatting>
  <conditionalFormatting sqref="E11:G49">
    <cfRule type="expression" dxfId="124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49">
    <cfRule type="expression" dxfId="123" priority="4">
      <formula>AND($E11="ΠΕ23",$H11="ΌΧΙ")</formula>
    </cfRule>
  </conditionalFormatting>
  <conditionalFormatting sqref="G11:G49">
    <cfRule type="expression" dxfId="122" priority="3">
      <formula>OR(AND($E11="ΠΕ23",$G11="ΑΠΑΙΤΕΙΤΑΙ"),AND($E11="ΠΕ25",$G11="ΔΕΝ ΑΠΑΙΤΕΙΤΑΙ"))</formula>
    </cfRule>
  </conditionalFormatting>
  <conditionalFormatting sqref="G11:H49">
    <cfRule type="expression" dxfId="121" priority="2">
      <formula>AND($G11="ΔΕΝ ΑΠΑΙΤΕΙΤΑΙ",$H11="ΌΧΙ")</formula>
    </cfRule>
  </conditionalFormatting>
  <conditionalFormatting sqref="E11:F49">
    <cfRule type="expression" dxfId="120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49">
      <formula1>0</formula1>
    </dataValidation>
    <dataValidation type="list" allowBlank="1" showInputMessage="1" showErrorMessage="1" sqref="F11:F49">
      <formula1>ΑΕΙ_ΤΕΙ</formula1>
    </dataValidation>
    <dataValidation type="list" allowBlank="1" showInputMessage="1" showErrorMessage="1" sqref="G11:G49">
      <formula1>ΑΠΑΙΤΕΙΤΑΙ_ΔΕΝ_ΑΠΑΙΤΕΙΤΑΙ</formula1>
    </dataValidation>
    <dataValidation type="list" allowBlank="1" showInputMessage="1" showErrorMessage="1" sqref="E11:E49">
      <formula1>ΚΛΑΔΟΣ_ΕΕΠ</formula1>
    </dataValidation>
    <dataValidation type="decimal" allowBlank="1" showInputMessage="1" showErrorMessage="1" sqref="K11:K49">
      <formula1>0</formula1>
      <formula2>10</formula2>
    </dataValidation>
    <dataValidation type="list" allowBlank="1" showInputMessage="1" showErrorMessage="1" sqref="X11:X49">
      <formula1>ΠΟΛΥΤΕΚΝΟΣ_ΤΡΙΤΕΚΝΟΣ</formula1>
    </dataValidation>
    <dataValidation type="whole" allowBlank="1" showInputMessage="1" showErrorMessage="1" sqref="U11:U49 R11:R49">
      <formula1>0</formula1>
      <formula2>29</formula2>
    </dataValidation>
    <dataValidation type="whole" allowBlank="1" showInputMessage="1" showErrorMessage="1" sqref="T11:T49 Q11:Q49">
      <formula1>0</formula1>
      <formula2>11</formula2>
    </dataValidation>
    <dataValidation type="whole" allowBlank="1" showInputMessage="1" showErrorMessage="1" sqref="S11:S49 P11:P49">
      <formula1>0</formula1>
      <formula2>40</formula2>
    </dataValidation>
    <dataValidation type="list" allowBlank="1" showInputMessage="1" showErrorMessage="1" sqref="Y11:Z49 L11:O49 H11:H49">
      <formula1>NAI_OXI</formula1>
    </dataValidation>
    <dataValidation type="list" allowBlank="1" showInputMessage="1" showErrorMessage="1" sqref="I11:I49">
      <formula1>ΚΑΤΗΓΟΡΙΑ_ΠΙΝΑΚΑ</formula1>
    </dataValidation>
    <dataValidation type="decimal" allowBlank="1" showInputMessage="1" showErrorMessage="1" sqref="V11:V49">
      <formula1>0</formula1>
      <formula2>1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1"/>
  <sheetViews>
    <sheetView zoomScale="85" zoomScaleNormal="85" workbookViewId="0">
      <selection activeCell="A11" sqref="A11"/>
    </sheetView>
  </sheetViews>
  <sheetFormatPr defaultRowHeight="15"/>
  <cols>
    <col min="1" max="1" width="5.5703125" customWidth="1"/>
    <col min="2" max="2" width="15.85546875" customWidth="1"/>
    <col min="3" max="3" width="17.5703125" customWidth="1"/>
    <col min="4" max="4" width="15.28515625" bestFit="1" customWidth="1"/>
    <col min="7" max="7" width="11.5703125" customWidth="1"/>
    <col min="10" max="10" width="11.42578125" customWidth="1"/>
    <col min="11" max="11" width="5.85546875" customWidth="1"/>
    <col min="13" max="13" width="13" bestFit="1" customWidth="1"/>
    <col min="14" max="16" width="6.5703125" bestFit="1" customWidth="1"/>
    <col min="17" max="17" width="7.28515625" customWidth="1"/>
    <col min="19" max="21" width="6.5703125" bestFit="1" customWidth="1"/>
    <col min="24" max="24" width="3.7109375" bestFit="1" customWidth="1"/>
    <col min="25" max="25" width="6.5703125" customWidth="1"/>
    <col min="26" max="26" width="6.85546875" customWidth="1"/>
    <col min="27" max="27" width="6" customWidth="1"/>
    <col min="32" max="33" width="6.5703125" bestFit="1" customWidth="1"/>
    <col min="36" max="36" width="6.570312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821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6" customFormat="1">
      <c r="A11" s="28">
        <f>IF(ISBLANK(#REF!),"",IF(ISNUMBER(A10),A10+1,1))</f>
        <v>1</v>
      </c>
      <c r="B11" s="16" t="s">
        <v>464</v>
      </c>
      <c r="C11" s="16" t="s">
        <v>98</v>
      </c>
      <c r="D11" s="16" t="s">
        <v>465</v>
      </c>
      <c r="E11" s="16" t="s">
        <v>42</v>
      </c>
      <c r="F11" s="16" t="s">
        <v>89</v>
      </c>
      <c r="G11" s="16" t="s">
        <v>61</v>
      </c>
      <c r="H11" s="16" t="s">
        <v>12</v>
      </c>
      <c r="I11" s="16" t="s">
        <v>11</v>
      </c>
      <c r="J11" s="90">
        <v>35620</v>
      </c>
      <c r="K11" s="54">
        <v>6.3</v>
      </c>
      <c r="L11" s="17"/>
      <c r="M11" s="17" t="s">
        <v>12</v>
      </c>
      <c r="N11" s="17"/>
      <c r="O11" s="17"/>
      <c r="P11" s="16">
        <v>2</v>
      </c>
      <c r="Q11" s="16">
        <v>11</v>
      </c>
      <c r="R11" s="16">
        <v>19</v>
      </c>
      <c r="S11" s="16">
        <v>4</v>
      </c>
      <c r="T11" s="16">
        <v>8</v>
      </c>
      <c r="U11" s="16">
        <v>25</v>
      </c>
      <c r="V11" s="26"/>
      <c r="W11" s="87"/>
      <c r="X11" s="17"/>
      <c r="Y11" s="17" t="s">
        <v>14</v>
      </c>
      <c r="Z11" s="17" t="s">
        <v>14</v>
      </c>
      <c r="AA11" s="23">
        <f>IF(ISBLANK(#REF!),"",IF(K11&gt;5,ROUND(0.5*(K11-5),2),0))</f>
        <v>0.65</v>
      </c>
      <c r="AB11" s="23">
        <f>IF(ISBLANK(#REF!),"",IF(L11="ΝΑΙ",6,(IF(M11="ΝΑΙ",4,0))))</f>
        <v>4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4</v>
      </c>
      <c r="AE11" s="23">
        <f>IF(ISBLANK(#REF!),"",MIN(3,0.5*INT((P11*12+Q11+ROUND(R11/30,0))/6)))</f>
        <v>3</v>
      </c>
      <c r="AF11" s="23">
        <f>IF(ISBLANK(#REF!),"",0.25*(S11*12+T11+ROUND(U11/30,0)))</f>
        <v>14.25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21.9</v>
      </c>
    </row>
    <row r="12" spans="1:37" s="16" customFormat="1">
      <c r="A12" s="28">
        <f>IF(ISBLANK(#REF!),"",IF(ISNUMBER(A11),A11+1,1))</f>
        <v>2</v>
      </c>
      <c r="B12" s="16" t="s">
        <v>445</v>
      </c>
      <c r="C12" s="16" t="s">
        <v>116</v>
      </c>
      <c r="D12" s="16" t="s">
        <v>96</v>
      </c>
      <c r="E12" s="16" t="s">
        <v>42</v>
      </c>
      <c r="F12" s="16" t="s">
        <v>89</v>
      </c>
      <c r="G12" s="16" t="s">
        <v>61</v>
      </c>
      <c r="H12" s="16" t="s">
        <v>12</v>
      </c>
      <c r="I12" s="16" t="s">
        <v>11</v>
      </c>
      <c r="J12" s="90">
        <v>38462</v>
      </c>
      <c r="K12" s="54">
        <v>8.3000000000000007</v>
      </c>
      <c r="L12" s="17"/>
      <c r="M12" s="17" t="s">
        <v>12</v>
      </c>
      <c r="N12" s="17"/>
      <c r="O12" s="17"/>
      <c r="P12" s="16">
        <v>2</v>
      </c>
      <c r="Q12" s="16">
        <v>8</v>
      </c>
      <c r="R12" s="16">
        <v>26</v>
      </c>
      <c r="S12" s="16">
        <v>4</v>
      </c>
      <c r="T12" s="16">
        <v>2</v>
      </c>
      <c r="U12" s="16">
        <v>16</v>
      </c>
      <c r="V12" s="26"/>
      <c r="W12" s="87"/>
      <c r="X12" s="17"/>
      <c r="Y12" s="17" t="s">
        <v>14</v>
      </c>
      <c r="Z12" s="17" t="s">
        <v>14</v>
      </c>
      <c r="AA12" s="23">
        <f>IF(ISBLANK(#REF!),"",IF(K12&gt;5,ROUND(0.5*(K12-5),2),0))</f>
        <v>1.65</v>
      </c>
      <c r="AB12" s="23">
        <f>IF(ISBLANK(#REF!),"",IF(L12="ΝΑΙ",6,(IF(M12="ΝΑΙ",4,0))))</f>
        <v>4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4</v>
      </c>
      <c r="AE12" s="23">
        <f>IF(ISBLANK(#REF!),"",MIN(3,0.5*INT((P12*12+Q12+ROUND(R12/30,0))/6)))</f>
        <v>2.5</v>
      </c>
      <c r="AF12" s="23">
        <f>IF(ISBLANK(#REF!),"",0.25*(S12*12+T12+ROUND(U12/30,0)))</f>
        <v>12.75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0</v>
      </c>
      <c r="AJ12" s="27">
        <f>IF(ISBLANK(#REF!),"",MAX(AG12:AI12))</f>
        <v>0</v>
      </c>
      <c r="AK12" s="181">
        <f>IF(ISBLANK(#REF!),"",AA12+SUM(AD12:AF12,AJ12))</f>
        <v>20.9</v>
      </c>
    </row>
    <row r="13" spans="1:37" s="16" customFormat="1">
      <c r="A13" s="28">
        <f>IF(ISBLANK(#REF!),"",IF(ISNUMBER(A12),A12+1,1))</f>
        <v>3</v>
      </c>
      <c r="B13" s="16" t="s">
        <v>458</v>
      </c>
      <c r="C13" s="16" t="s">
        <v>107</v>
      </c>
      <c r="D13" s="16" t="s">
        <v>130</v>
      </c>
      <c r="E13" s="16" t="s">
        <v>42</v>
      </c>
      <c r="F13" s="16" t="s">
        <v>89</v>
      </c>
      <c r="G13" s="16" t="s">
        <v>61</v>
      </c>
      <c r="H13" s="16" t="s">
        <v>12</v>
      </c>
      <c r="I13" s="16" t="s">
        <v>11</v>
      </c>
      <c r="J13" s="90">
        <v>35962</v>
      </c>
      <c r="K13" s="54">
        <v>7</v>
      </c>
      <c r="L13" s="17"/>
      <c r="M13" s="17" t="s">
        <v>12</v>
      </c>
      <c r="N13" s="17"/>
      <c r="O13" s="17"/>
      <c r="P13" s="16">
        <v>4</v>
      </c>
      <c r="Q13" s="16">
        <v>7</v>
      </c>
      <c r="R13" s="16">
        <v>21</v>
      </c>
      <c r="S13" s="16">
        <v>1</v>
      </c>
      <c r="T13" s="16">
        <v>10</v>
      </c>
      <c r="U13" s="16">
        <v>2</v>
      </c>
      <c r="V13" s="26"/>
      <c r="W13" s="87"/>
      <c r="X13" s="17"/>
      <c r="Y13" s="17" t="s">
        <v>14</v>
      </c>
      <c r="Z13" s="17" t="s">
        <v>14</v>
      </c>
      <c r="AA13" s="23">
        <f>IF(ISBLANK(#REF!),"",IF(K13&gt;5,ROUND(0.5*(K13-5),2),0))</f>
        <v>1</v>
      </c>
      <c r="AB13" s="23">
        <f>IF(ISBLANK(#REF!),"",IF(L13="ΝΑΙ",6,(IF(M13="ΝΑΙ",4,0))))</f>
        <v>4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4</v>
      </c>
      <c r="AE13" s="23">
        <f>IF(ISBLANK(#REF!),"",MIN(3,0.5*INT((P13*12+Q13+ROUND(R13/30,0))/6)))</f>
        <v>3</v>
      </c>
      <c r="AF13" s="23">
        <f>IF(ISBLANK(#REF!),"",0.25*(S13*12+T13+ROUND(U13/30,0)))</f>
        <v>5.5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13.5</v>
      </c>
    </row>
    <row r="14" spans="1:37" s="16" customFormat="1">
      <c r="A14" s="28">
        <f>IF(ISBLANK(#REF!),"",IF(ISNUMBER(A13),A13+1,1))</f>
        <v>4</v>
      </c>
      <c r="B14" s="16" t="s">
        <v>472</v>
      </c>
      <c r="C14" s="16" t="s">
        <v>154</v>
      </c>
      <c r="D14" s="16" t="s">
        <v>196</v>
      </c>
      <c r="E14" s="16" t="s">
        <v>42</v>
      </c>
      <c r="F14" s="16" t="s">
        <v>89</v>
      </c>
      <c r="G14" s="16" t="s">
        <v>61</v>
      </c>
      <c r="H14" s="16" t="s">
        <v>12</v>
      </c>
      <c r="I14" s="16" t="s">
        <v>11</v>
      </c>
      <c r="J14" s="90">
        <v>38098</v>
      </c>
      <c r="K14" s="54">
        <v>6.4</v>
      </c>
      <c r="L14" s="17"/>
      <c r="M14" s="17"/>
      <c r="N14" s="17"/>
      <c r="O14" s="17" t="s">
        <v>12</v>
      </c>
      <c r="P14" s="16">
        <v>8</v>
      </c>
      <c r="Q14" s="16">
        <v>1</v>
      </c>
      <c r="R14" s="16">
        <v>0</v>
      </c>
      <c r="S14" s="16">
        <v>1</v>
      </c>
      <c r="T14" s="16">
        <v>4</v>
      </c>
      <c r="U14" s="16">
        <v>0</v>
      </c>
      <c r="V14" s="26"/>
      <c r="W14" s="87"/>
      <c r="X14" s="17"/>
      <c r="Y14" s="17" t="s">
        <v>14</v>
      </c>
      <c r="Z14" s="17" t="s">
        <v>14</v>
      </c>
      <c r="AA14" s="23">
        <f>IF(ISBLANK(#REF!),"",IF(K14&gt;5,ROUND(0.5*(K14-5),2),0))</f>
        <v>0.7</v>
      </c>
      <c r="AB14" s="23">
        <f>IF(ISBLANK(#REF!),"",IF(L14="ΝΑΙ",6,(IF(M14="ΝΑΙ",4,0))))</f>
        <v>0</v>
      </c>
      <c r="AC14" s="23">
        <f>IF(ISBLANK(#REF!),"",IF(E14="ΠΕ23",IF(N14="ΝΑΙ",3,(IF(O14="ΝΑΙ",2,0))),IF(N14="ΝΑΙ",3,(IF(O14="ΝΑΙ",2,0)))))</f>
        <v>2</v>
      </c>
      <c r="AD14" s="23">
        <f>IF(ISBLANK(#REF!),"",MAX(AB14:AC14))</f>
        <v>2</v>
      </c>
      <c r="AE14" s="23">
        <f>IF(ISBLANK(#REF!),"",MIN(3,0.5*INT((P14*12+Q14+ROUND(R14/30,0))/6)))</f>
        <v>3</v>
      </c>
      <c r="AF14" s="23">
        <f>IF(ISBLANK(#REF!),"",0.25*(S14*12+T14+ROUND(U14/30,0)))</f>
        <v>4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9.6999999999999993</v>
      </c>
    </row>
    <row r="15" spans="1:37" s="16" customFormat="1">
      <c r="A15" s="28">
        <f>IF(ISBLANK(#REF!),"",IF(ISNUMBER(A14),A14+1,1))</f>
        <v>5</v>
      </c>
      <c r="B15" s="16" t="s">
        <v>447</v>
      </c>
      <c r="C15" s="16" t="s">
        <v>220</v>
      </c>
      <c r="D15" s="16" t="s">
        <v>127</v>
      </c>
      <c r="E15" s="16" t="s">
        <v>42</v>
      </c>
      <c r="F15" s="16" t="s">
        <v>89</v>
      </c>
      <c r="G15" s="16" t="s">
        <v>61</v>
      </c>
      <c r="H15" s="16" t="s">
        <v>12</v>
      </c>
      <c r="I15" s="16" t="s">
        <v>11</v>
      </c>
      <c r="J15" s="90">
        <v>38908</v>
      </c>
      <c r="K15" s="54">
        <v>6.56</v>
      </c>
      <c r="L15" s="17"/>
      <c r="M15" s="17"/>
      <c r="N15" s="17"/>
      <c r="O15" s="17"/>
      <c r="P15" s="16">
        <v>1</v>
      </c>
      <c r="Q15" s="16">
        <v>7</v>
      </c>
      <c r="R15" s="16">
        <v>4</v>
      </c>
      <c r="S15" s="16">
        <v>2</v>
      </c>
      <c r="T15" s="16">
        <v>3</v>
      </c>
      <c r="U15" s="16">
        <v>26</v>
      </c>
      <c r="V15" s="26"/>
      <c r="W15" s="87"/>
      <c r="X15" s="17"/>
      <c r="Y15" s="17" t="s">
        <v>14</v>
      </c>
      <c r="Z15" s="17" t="s">
        <v>14</v>
      </c>
      <c r="AA15" s="23">
        <f>IF(ISBLANK(#REF!),"",IF(K15&gt;5,ROUND(0.5*(K15-5),2),0))</f>
        <v>0.78</v>
      </c>
      <c r="AB15" s="23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0</v>
      </c>
      <c r="AE15" s="23">
        <f>IF(ISBLANK(#REF!),"",MIN(3,0.5*INT((P15*12+Q15+ROUND(R15/30,0))/6)))</f>
        <v>1.5</v>
      </c>
      <c r="AF15" s="23">
        <f>IF(ISBLANK(#REF!),"",0.25*(S15*12+T15+ROUND(U15/30,0)))</f>
        <v>7</v>
      </c>
      <c r="AG15" s="27">
        <f>IF(ISBLANK(#REF!),"",IF(V15&gt;=67%,7,0))</f>
        <v>0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0</v>
      </c>
      <c r="AK15" s="181">
        <f>IF(ISBLANK(#REF!),"",AA15+SUM(AD15:AF15,AJ15))</f>
        <v>9.2799999999999994</v>
      </c>
    </row>
    <row r="16" spans="1:37" s="16" customFormat="1">
      <c r="A16" s="28">
        <f>IF(ISBLANK(#REF!),"",IF(ISNUMBER(A15),A15+1,1))</f>
        <v>6</v>
      </c>
      <c r="B16" s="16" t="s">
        <v>470</v>
      </c>
      <c r="C16" s="16" t="s">
        <v>471</v>
      </c>
      <c r="D16" s="16" t="s">
        <v>130</v>
      </c>
      <c r="E16" s="16" t="s">
        <v>42</v>
      </c>
      <c r="F16" s="16" t="s">
        <v>89</v>
      </c>
      <c r="G16" s="16" t="s">
        <v>61</v>
      </c>
      <c r="H16" s="16" t="s">
        <v>12</v>
      </c>
      <c r="I16" s="16" t="s">
        <v>11</v>
      </c>
      <c r="J16" s="90">
        <v>41829</v>
      </c>
      <c r="K16" s="54">
        <v>6.38</v>
      </c>
      <c r="L16" s="17"/>
      <c r="M16" s="17"/>
      <c r="N16" s="17"/>
      <c r="O16" s="17"/>
      <c r="P16" s="16">
        <v>0</v>
      </c>
      <c r="Q16" s="16">
        <v>0</v>
      </c>
      <c r="R16" s="16">
        <v>0</v>
      </c>
      <c r="S16" s="16">
        <v>0</v>
      </c>
      <c r="T16" s="16">
        <v>5</v>
      </c>
      <c r="U16" s="16">
        <v>19</v>
      </c>
      <c r="V16" s="26">
        <v>0.67</v>
      </c>
      <c r="W16" s="87"/>
      <c r="X16" s="17"/>
      <c r="Y16" s="17" t="s">
        <v>14</v>
      </c>
      <c r="Z16" s="17" t="s">
        <v>14</v>
      </c>
      <c r="AA16" s="23">
        <f>IF(ISBLANK(#REF!),"",IF(K16&gt;5,ROUND(0.5*(K16-5),2),0))</f>
        <v>0.69</v>
      </c>
      <c r="AB16" s="23">
        <f>IF(ISBLANK(#REF!),"",IF(L16="ΝΑΙ",6,(IF(M16="ΝΑΙ",4,0))))</f>
        <v>0</v>
      </c>
      <c r="AC16" s="23">
        <f>IF(ISBLANK(#REF!),"",IF(E16="ΠΕ23",IF(N16="ΝΑΙ",3,(IF(O16="ΝΑΙ",2,0))),IF(N16="ΝΑΙ",3,(IF(O16="ΝΑΙ",2,0)))))</f>
        <v>0</v>
      </c>
      <c r="AD16" s="23">
        <f>IF(ISBLANK(#REF!),"",MAX(AB16:AC16))</f>
        <v>0</v>
      </c>
      <c r="AE16" s="23">
        <f>IF(ISBLANK(#REF!),"",MIN(3,0.5*INT((P16*12+Q16+ROUND(R16/30,0))/6)))</f>
        <v>0</v>
      </c>
      <c r="AF16" s="23">
        <f>IF(ISBLANK(#REF!),"",0.25*(S16*12+T16+ROUND(U16/30,0)))</f>
        <v>1.5</v>
      </c>
      <c r="AG16" s="27">
        <f>IF(ISBLANK(#REF!),"",IF(V16&gt;=67%,7,0))</f>
        <v>7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7</v>
      </c>
      <c r="AK16" s="181">
        <f>IF(ISBLANK(#REF!),"",AA16+SUM(AD16:AF16,AJ16))</f>
        <v>9.19</v>
      </c>
    </row>
    <row r="17" spans="1:37" s="16" customFormat="1">
      <c r="A17" s="28">
        <f>IF(ISBLANK(#REF!),"",IF(ISNUMBER(A16),A16+1,1))</f>
        <v>7</v>
      </c>
      <c r="B17" s="16" t="s">
        <v>459</v>
      </c>
      <c r="C17" s="16" t="s">
        <v>151</v>
      </c>
      <c r="D17" s="16" t="s">
        <v>273</v>
      </c>
      <c r="E17" s="16" t="s">
        <v>42</v>
      </c>
      <c r="F17" s="16" t="s">
        <v>89</v>
      </c>
      <c r="G17" s="16" t="s">
        <v>61</v>
      </c>
      <c r="H17" s="16" t="s">
        <v>12</v>
      </c>
      <c r="I17" s="16" t="s">
        <v>11</v>
      </c>
      <c r="J17" s="90">
        <v>41213</v>
      </c>
      <c r="K17" s="54">
        <v>7.33</v>
      </c>
      <c r="L17" s="17"/>
      <c r="M17" s="17" t="s">
        <v>12</v>
      </c>
      <c r="N17" s="17"/>
      <c r="O17" s="17"/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24</v>
      </c>
      <c r="V17" s="26"/>
      <c r="W17" s="87"/>
      <c r="X17" s="17"/>
      <c r="Y17" s="17" t="s">
        <v>14</v>
      </c>
      <c r="Z17" s="17" t="s">
        <v>14</v>
      </c>
      <c r="AA17" s="23">
        <f>IF(ISBLANK(#REF!),"",IF(K17&gt;5,ROUND(0.5*(K17-5),2),0))</f>
        <v>1.17</v>
      </c>
      <c r="AB17" s="23">
        <f>IF(ISBLANK(#REF!),"",IF(L17="ΝΑΙ",6,(IF(M17="ΝΑΙ",4,0))))</f>
        <v>4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4</v>
      </c>
      <c r="AE17" s="23">
        <f>IF(ISBLANK(#REF!),"",MIN(3,0.5*INT((P17*12+Q17+ROUND(R17/30,0))/6)))</f>
        <v>0</v>
      </c>
      <c r="AF17" s="23">
        <f>IF(ISBLANK(#REF!),"",0.25*(S17*12+T17+ROUND(U17/30,0)))</f>
        <v>3.25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8.42</v>
      </c>
    </row>
    <row r="18" spans="1:37" s="16" customFormat="1">
      <c r="A18" s="28">
        <f>IF(ISBLANK(#REF!),"",IF(ISNUMBER(A17),A17+1,1))</f>
        <v>8</v>
      </c>
      <c r="B18" s="16" t="s">
        <v>451</v>
      </c>
      <c r="C18" s="16" t="s">
        <v>452</v>
      </c>
      <c r="D18" s="16" t="s">
        <v>99</v>
      </c>
      <c r="E18" s="16" t="s">
        <v>42</v>
      </c>
      <c r="F18" s="16" t="s">
        <v>89</v>
      </c>
      <c r="G18" s="16" t="s">
        <v>61</v>
      </c>
      <c r="H18" s="16" t="s">
        <v>12</v>
      </c>
      <c r="I18" s="16" t="s">
        <v>11</v>
      </c>
      <c r="J18" s="90">
        <v>39545</v>
      </c>
      <c r="K18" s="54">
        <v>6.75</v>
      </c>
      <c r="L18" s="17"/>
      <c r="M18" s="17"/>
      <c r="N18" s="17"/>
      <c r="O18" s="17"/>
      <c r="P18" s="16">
        <v>3</v>
      </c>
      <c r="Q18" s="16">
        <v>11</v>
      </c>
      <c r="R18" s="16">
        <v>12</v>
      </c>
      <c r="S18" s="16">
        <v>1</v>
      </c>
      <c r="T18" s="16">
        <v>5</v>
      </c>
      <c r="U18" s="16">
        <v>19</v>
      </c>
      <c r="V18" s="26"/>
      <c r="W18" s="87"/>
      <c r="X18" s="17"/>
      <c r="Y18" s="17" t="s">
        <v>14</v>
      </c>
      <c r="Z18" s="17" t="s">
        <v>14</v>
      </c>
      <c r="AA18" s="23">
        <f>IF(ISBLANK(#REF!),"",IF(K18&gt;5,ROUND(0.5*(K18-5),2),0))</f>
        <v>0.88</v>
      </c>
      <c r="AB18" s="23">
        <f>IF(ISBLANK(#REF!),"",IF(L18="ΝΑΙ",6,(IF(M18="ΝΑΙ",4,0))))</f>
        <v>0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0</v>
      </c>
      <c r="AE18" s="23">
        <f>IF(ISBLANK(#REF!),"",MIN(3,0.5*INT((P18*12+Q18+ROUND(R18/30,0))/6)))</f>
        <v>3</v>
      </c>
      <c r="AF18" s="23">
        <f>IF(ISBLANK(#REF!),"",0.25*(S18*12+T18+ROUND(U18/30,0)))</f>
        <v>4.5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0</v>
      </c>
      <c r="AJ18" s="27">
        <f>IF(ISBLANK(#REF!),"",MAX(AG18:AI18))</f>
        <v>0</v>
      </c>
      <c r="AK18" s="181">
        <f>IF(ISBLANK(#REF!),"",AA18+SUM(AD18:AF18,AJ18))</f>
        <v>8.3800000000000008</v>
      </c>
    </row>
    <row r="19" spans="1:37" s="16" customFormat="1">
      <c r="A19" s="28">
        <f>IF(ISBLANK(#REF!),"",IF(ISNUMBER(A18),A18+1,1))</f>
        <v>9</v>
      </c>
      <c r="B19" s="16" t="s">
        <v>457</v>
      </c>
      <c r="C19" s="16" t="s">
        <v>151</v>
      </c>
      <c r="D19" s="16" t="s">
        <v>152</v>
      </c>
      <c r="E19" s="16" t="s">
        <v>42</v>
      </c>
      <c r="F19" s="16" t="s">
        <v>89</v>
      </c>
      <c r="G19" s="16" t="s">
        <v>61</v>
      </c>
      <c r="H19" s="16" t="s">
        <v>12</v>
      </c>
      <c r="I19" s="16" t="s">
        <v>11</v>
      </c>
      <c r="J19" s="90">
        <v>39388</v>
      </c>
      <c r="K19" s="54">
        <v>7.18</v>
      </c>
      <c r="L19" s="17"/>
      <c r="M19" s="17"/>
      <c r="N19" s="17"/>
      <c r="O19" s="17"/>
      <c r="P19" s="16">
        <v>4</v>
      </c>
      <c r="Q19" s="16">
        <v>6</v>
      </c>
      <c r="R19" s="16">
        <v>29</v>
      </c>
      <c r="S19" s="16">
        <v>1</v>
      </c>
      <c r="T19" s="16">
        <v>1</v>
      </c>
      <c r="U19" s="16">
        <v>15</v>
      </c>
      <c r="V19" s="26"/>
      <c r="W19" s="87"/>
      <c r="X19" s="17"/>
      <c r="Y19" s="17" t="s">
        <v>14</v>
      </c>
      <c r="Z19" s="17" t="s">
        <v>14</v>
      </c>
      <c r="AA19" s="23">
        <f>IF(ISBLANK(#REF!),"",IF(K19&gt;5,ROUND(0.5*(K19-5),2),0))</f>
        <v>1.0900000000000001</v>
      </c>
      <c r="AB19" s="23">
        <f>IF(ISBLANK(#REF!),"",IF(L19="ΝΑΙ",6,(IF(M19="ΝΑΙ",4,0))))</f>
        <v>0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0</v>
      </c>
      <c r="AE19" s="23">
        <f>IF(ISBLANK(#REF!),"",MIN(3,0.5*INT((P19*12+Q19+ROUND(R19/30,0))/6)))</f>
        <v>3</v>
      </c>
      <c r="AF19" s="23">
        <f>IF(ISBLANK(#REF!),"",0.25*(S19*12+T19+ROUND(U19/30,0)))</f>
        <v>3.5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7.59</v>
      </c>
    </row>
    <row r="20" spans="1:37" s="16" customFormat="1">
      <c r="A20" s="28">
        <f>IF(ISBLANK(#REF!),"",IF(ISNUMBER(A19),A19+1,1))</f>
        <v>10</v>
      </c>
      <c r="B20" s="16" t="s">
        <v>354</v>
      </c>
      <c r="C20" s="16" t="s">
        <v>116</v>
      </c>
      <c r="D20" s="16" t="s">
        <v>96</v>
      </c>
      <c r="E20" s="16" t="s">
        <v>42</v>
      </c>
      <c r="F20" s="16" t="s">
        <v>89</v>
      </c>
      <c r="G20" s="16" t="s">
        <v>61</v>
      </c>
      <c r="H20" s="16" t="s">
        <v>12</v>
      </c>
      <c r="I20" s="16" t="s">
        <v>11</v>
      </c>
      <c r="J20" s="90">
        <v>39370</v>
      </c>
      <c r="K20" s="54">
        <v>6.64</v>
      </c>
      <c r="L20" s="17"/>
      <c r="M20" s="17"/>
      <c r="N20" s="17"/>
      <c r="O20" s="17" t="s">
        <v>12</v>
      </c>
      <c r="P20" s="16">
        <v>5</v>
      </c>
      <c r="Q20" s="16">
        <v>2</v>
      </c>
      <c r="R20" s="16">
        <v>0</v>
      </c>
      <c r="S20" s="16">
        <v>0</v>
      </c>
      <c r="T20" s="16">
        <v>2</v>
      </c>
      <c r="U20" s="16">
        <v>5</v>
      </c>
      <c r="V20" s="26"/>
      <c r="W20" s="87"/>
      <c r="X20" s="17"/>
      <c r="Y20" s="17" t="s">
        <v>14</v>
      </c>
      <c r="Z20" s="17" t="s">
        <v>14</v>
      </c>
      <c r="AA20" s="23">
        <f>IF(ISBLANK(#REF!),"",IF(K20&gt;5,ROUND(0.5*(K20-5),2),0))</f>
        <v>0.82</v>
      </c>
      <c r="AB20" s="23">
        <f>IF(ISBLANK(#REF!),"",IF(L20="ΝΑΙ",6,(IF(M20="ΝΑΙ",4,0))))</f>
        <v>0</v>
      </c>
      <c r="AC20" s="23">
        <f>IF(ISBLANK(#REF!),"",IF(E20="ΠΕ23",IF(N20="ΝΑΙ",3,(IF(O20="ΝΑΙ",2,0))),IF(N20="ΝΑΙ",3,(IF(O20="ΝΑΙ",2,0)))))</f>
        <v>2</v>
      </c>
      <c r="AD20" s="23">
        <f>IF(ISBLANK(#REF!),"",MAX(AB20:AC20))</f>
        <v>2</v>
      </c>
      <c r="AE20" s="23">
        <f>IF(ISBLANK(#REF!),"",MIN(3,0.5*INT((P20*12+Q20+ROUND(R20/30,0))/6)))</f>
        <v>3</v>
      </c>
      <c r="AF20" s="23">
        <f>IF(ISBLANK(#REF!),"",0.25*(S20*12+T20+ROUND(U20/30,0)))</f>
        <v>0.5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6.32</v>
      </c>
    </row>
    <row r="21" spans="1:37" s="16" customFormat="1">
      <c r="A21" s="28">
        <f>IF(ISBLANK(#REF!),"",IF(ISNUMBER(A20),A20+1,1))</f>
        <v>11</v>
      </c>
      <c r="B21" s="16" t="s">
        <v>462</v>
      </c>
      <c r="C21" s="16" t="s">
        <v>146</v>
      </c>
      <c r="D21" s="16" t="s">
        <v>167</v>
      </c>
      <c r="E21" s="16" t="s">
        <v>42</v>
      </c>
      <c r="F21" s="16" t="s">
        <v>89</v>
      </c>
      <c r="G21" s="16" t="s">
        <v>61</v>
      </c>
      <c r="H21" s="16" t="s">
        <v>12</v>
      </c>
      <c r="I21" s="16" t="s">
        <v>11</v>
      </c>
      <c r="J21" s="90">
        <v>38079</v>
      </c>
      <c r="K21" s="54">
        <v>6.3</v>
      </c>
      <c r="L21" s="17"/>
      <c r="M21" s="17"/>
      <c r="N21" s="17"/>
      <c r="O21" s="17"/>
      <c r="P21" s="16">
        <v>2</v>
      </c>
      <c r="Q21" s="16">
        <v>0</v>
      </c>
      <c r="R21" s="16">
        <v>9</v>
      </c>
      <c r="S21" s="16">
        <v>1</v>
      </c>
      <c r="T21" s="16">
        <v>1</v>
      </c>
      <c r="U21" s="16">
        <v>15</v>
      </c>
      <c r="V21" s="26"/>
      <c r="W21" s="87"/>
      <c r="X21" s="17"/>
      <c r="Y21" s="17" t="s">
        <v>14</v>
      </c>
      <c r="Z21" s="17" t="s">
        <v>14</v>
      </c>
      <c r="AA21" s="23">
        <f>IF(ISBLANK(#REF!),"",IF(K21&gt;5,ROUND(0.5*(K21-5),2),0))</f>
        <v>0.65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2</v>
      </c>
      <c r="AF21" s="23">
        <f>IF(ISBLANK(#REF!),"",0.25*(S21*12+T21+ROUND(U21/30,0)))</f>
        <v>3.5</v>
      </c>
      <c r="AG21" s="27">
        <f>IF(ISBLANK(#REF!),"",IF(V21&gt;=67%,7,0))</f>
        <v>0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0</v>
      </c>
      <c r="AK21" s="181">
        <f>IF(ISBLANK(#REF!),"",AA21+SUM(AD21:AF21,AJ21))</f>
        <v>6.15</v>
      </c>
    </row>
  </sheetData>
  <sortState ref="B11:AN21">
    <sortCondition descending="1" ref="AK11:AK21"/>
    <sortCondition ref="J11:J21"/>
    <sortCondition descending="1" ref="K11:K21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19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118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21">
    <cfRule type="expression" dxfId="117" priority="10">
      <formula>AND($E1="ΠΕ23",$H1="ΌΧΙ")</formula>
    </cfRule>
  </conditionalFormatting>
  <conditionalFormatting sqref="G1:G10 E1:E21">
    <cfRule type="expression" dxfId="116" priority="9">
      <formula>OR(AND($E1="ΠΕ23",$G1="ΑΠΑΙΤΕΙΤΑΙ"),AND($E1="ΠΕ25",$G1="ΔΕΝ ΑΠΑΙΤΕΙΤΑΙ"))</formula>
    </cfRule>
  </conditionalFormatting>
  <conditionalFormatting sqref="G1:H10">
    <cfRule type="expression" dxfId="115" priority="8">
      <formula>AND($G1="ΔΕΝ ΑΠΑΙΤΕΙΤΑΙ",$H1="ΌΧΙ")</formula>
    </cfRule>
  </conditionalFormatting>
  <conditionalFormatting sqref="E1:F10">
    <cfRule type="expression" dxfId="114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21">
    <cfRule type="expression" dxfId="113" priority="6">
      <formula>OR(AND($E11&lt;&gt;"ΠΕ23",$H11="ΝΑΙ",$I11="ΕΠΙΚΟΥΡΙΚΟΣ"),AND($E11&lt;&gt;"ΠΕ23",$H11="ΌΧΙ",$I11="ΚΥΡΙΟΣ"))</formula>
    </cfRule>
  </conditionalFormatting>
  <conditionalFormatting sqref="E11:G21">
    <cfRule type="expression" dxfId="112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1">
    <cfRule type="expression" dxfId="111" priority="4">
      <formula>AND($E11="ΠΕ23",$H11="ΌΧΙ")</formula>
    </cfRule>
  </conditionalFormatting>
  <conditionalFormatting sqref="G11:G21">
    <cfRule type="expression" dxfId="110" priority="3">
      <formula>OR(AND($E11="ΠΕ23",$G11="ΑΠΑΙΤΕΙΤΑΙ"),AND($E11="ΠΕ25",$G11="ΔΕΝ ΑΠΑΙΤΕΙΤΑΙ"))</formula>
    </cfRule>
  </conditionalFormatting>
  <conditionalFormatting sqref="G11:H21">
    <cfRule type="expression" dxfId="109" priority="2">
      <formula>AND($G11="ΔΕΝ ΑΠΑΙΤΕΙΤΑΙ",$H11="ΌΧΙ")</formula>
    </cfRule>
  </conditionalFormatting>
  <conditionalFormatting sqref="E11:F21">
    <cfRule type="expression" dxfId="108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21">
      <formula1>0</formula1>
    </dataValidation>
    <dataValidation type="list" allowBlank="1" showInputMessage="1" showErrorMessage="1" sqref="F11:F21">
      <formula1>ΑΕΙ_ΤΕΙ</formula1>
    </dataValidation>
    <dataValidation type="list" allowBlank="1" showInputMessage="1" showErrorMessage="1" sqref="G11:G21">
      <formula1>ΑΠΑΙΤΕΙΤΑΙ_ΔΕΝ_ΑΠΑΙΤΕΙΤΑΙ</formula1>
    </dataValidation>
    <dataValidation type="list" allowBlank="1" showInputMessage="1" showErrorMessage="1" sqref="E11:E21">
      <formula1>ΚΛΑΔΟΣ_ΕΕΠ</formula1>
    </dataValidation>
    <dataValidation type="decimal" allowBlank="1" showInputMessage="1" showErrorMessage="1" sqref="K11:K21">
      <formula1>0</formula1>
      <formula2>10</formula2>
    </dataValidation>
    <dataValidation type="list" allowBlank="1" showInputMessage="1" showErrorMessage="1" sqref="X11:X21">
      <formula1>ΠΟΛΥΤΕΚΝΟΣ_ΤΡΙΤΕΚΝΟΣ</formula1>
    </dataValidation>
    <dataValidation type="whole" allowBlank="1" showInputMessage="1" showErrorMessage="1" sqref="U11:U21 R11:R21">
      <formula1>0</formula1>
      <formula2>29</formula2>
    </dataValidation>
    <dataValidation type="whole" allowBlank="1" showInputMessage="1" showErrorMessage="1" sqref="T11:T21 Q11:Q21">
      <formula1>0</formula1>
      <formula2>11</formula2>
    </dataValidation>
    <dataValidation type="whole" allowBlank="1" showInputMessage="1" showErrorMessage="1" sqref="S11:S21 P11:P21">
      <formula1>0</formula1>
      <formula2>40</formula2>
    </dataValidation>
    <dataValidation type="list" allowBlank="1" showInputMessage="1" showErrorMessage="1" sqref="Y11:Z21 H11:H21 L11:O21">
      <formula1>NAI_OXI</formula1>
    </dataValidation>
    <dataValidation type="list" allowBlank="1" showInputMessage="1" showErrorMessage="1" sqref="I11:I21">
      <formula1>ΚΑΤΗΓΟΡΙΑ_ΠΙΝΑΚΑ</formula1>
    </dataValidation>
    <dataValidation type="decimal" allowBlank="1" showInputMessage="1" showErrorMessage="1" sqref="V11:V21">
      <formula1>0</formula1>
      <formula2>1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="85" zoomScaleNormal="85" workbookViewId="0">
      <selection activeCell="A11" sqref="A11"/>
    </sheetView>
  </sheetViews>
  <sheetFormatPr defaultRowHeight="15"/>
  <cols>
    <col min="1" max="1" width="5.5703125" customWidth="1"/>
    <col min="2" max="2" width="22.42578125" bestFit="1" customWidth="1"/>
    <col min="3" max="3" width="14.140625" customWidth="1"/>
    <col min="4" max="4" width="16.7109375" customWidth="1"/>
    <col min="7" max="7" width="15" customWidth="1"/>
    <col min="9" max="9" width="14.5703125" customWidth="1"/>
    <col min="10" max="10" width="13.140625" customWidth="1"/>
    <col min="11" max="11" width="6.28515625" customWidth="1"/>
    <col min="13" max="13" width="13" bestFit="1" customWidth="1"/>
    <col min="16" max="16" width="6.5703125" bestFit="1" customWidth="1"/>
    <col min="17" max="17" width="7.42578125" customWidth="1"/>
    <col min="19" max="21" width="6.5703125" bestFit="1" customWidth="1"/>
    <col min="24" max="24" width="3.7109375" bestFit="1" customWidth="1"/>
    <col min="25" max="25" width="7" customWidth="1"/>
    <col min="26" max="26" width="7.42578125" customWidth="1"/>
    <col min="27" max="27" width="6.42578125" customWidth="1"/>
    <col min="32" max="32" width="7" customWidth="1"/>
    <col min="33" max="33" width="7.140625" customWidth="1"/>
    <col min="35" max="35" width="7.42578125" customWidth="1"/>
    <col min="36" max="36" width="6.85546875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C2" s="106" t="s">
        <v>821</v>
      </c>
      <c r="D2" s="106"/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6" customFormat="1">
      <c r="A11" s="28">
        <f>IF(ISBLANK(#REF!),"",IF(ISNUMBER(A10),A10+1,1))</f>
        <v>1</v>
      </c>
      <c r="B11" s="16" t="s">
        <v>463</v>
      </c>
      <c r="C11" s="16" t="s">
        <v>233</v>
      </c>
      <c r="D11" s="16" t="s">
        <v>112</v>
      </c>
      <c r="E11" s="16" t="s">
        <v>42</v>
      </c>
      <c r="F11" s="16" t="s">
        <v>89</v>
      </c>
      <c r="G11" s="16" t="s">
        <v>61</v>
      </c>
      <c r="H11" s="16" t="s">
        <v>14</v>
      </c>
      <c r="I11" s="16" t="s">
        <v>13</v>
      </c>
      <c r="J11" s="90">
        <v>39973</v>
      </c>
      <c r="K11" s="54">
        <v>7.69</v>
      </c>
      <c r="L11" s="17"/>
      <c r="M11" s="17" t="s">
        <v>12</v>
      </c>
      <c r="N11" s="17"/>
      <c r="O11" s="17"/>
      <c r="P11" s="16">
        <v>0</v>
      </c>
      <c r="Q11" s="16">
        <v>11</v>
      </c>
      <c r="R11" s="16">
        <v>21</v>
      </c>
      <c r="S11" s="16">
        <v>0</v>
      </c>
      <c r="T11" s="16">
        <v>11</v>
      </c>
      <c r="U11" s="16">
        <v>28</v>
      </c>
      <c r="V11" s="26"/>
      <c r="W11" s="87"/>
      <c r="X11" s="17"/>
      <c r="Y11" s="17" t="s">
        <v>14</v>
      </c>
      <c r="Z11" s="17" t="s">
        <v>14</v>
      </c>
      <c r="AA11" s="23">
        <f>IF(ISBLANK(#REF!),"",IF(K11&gt;5,ROUND(0.5*(K11-5),2),0))</f>
        <v>1.35</v>
      </c>
      <c r="AB11" s="23">
        <f>IF(ISBLANK(#REF!),"",IF(L11="ΝΑΙ",6,(IF(M11="ΝΑΙ",4,0))))</f>
        <v>4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4</v>
      </c>
      <c r="AE11" s="23">
        <f>IF(ISBLANK(#REF!),"",MIN(3,0.5*INT((P11*12+Q11+ROUND(R11/30,0))/6)))</f>
        <v>1</v>
      </c>
      <c r="AF11" s="23">
        <f>IF(ISBLANK(#REF!),"",0.25*(S11*12+T11+ROUND(U11/30,0)))</f>
        <v>3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9.35</v>
      </c>
    </row>
    <row r="12" spans="1:37" s="16" customFormat="1">
      <c r="A12" s="28">
        <f>IF(ISBLANK(#REF!),"",IF(ISNUMBER(A11),A11+1,1))</f>
        <v>2</v>
      </c>
      <c r="B12" s="16" t="s">
        <v>469</v>
      </c>
      <c r="C12" s="16" t="s">
        <v>116</v>
      </c>
      <c r="D12" s="16" t="s">
        <v>367</v>
      </c>
      <c r="E12" s="16" t="s">
        <v>42</v>
      </c>
      <c r="F12" s="16" t="s">
        <v>89</v>
      </c>
      <c r="G12" s="16" t="s">
        <v>61</v>
      </c>
      <c r="H12" s="16" t="s">
        <v>14</v>
      </c>
      <c r="I12" s="16" t="s">
        <v>13</v>
      </c>
      <c r="J12" s="90">
        <v>40485</v>
      </c>
      <c r="K12" s="54">
        <v>6.79</v>
      </c>
      <c r="L12" s="17"/>
      <c r="M12" s="17" t="s">
        <v>12</v>
      </c>
      <c r="N12" s="17"/>
      <c r="O12" s="17"/>
      <c r="P12" s="16">
        <v>0</v>
      </c>
      <c r="Q12" s="16">
        <v>5</v>
      </c>
      <c r="R12" s="16">
        <v>22</v>
      </c>
      <c r="S12" s="16">
        <v>0</v>
      </c>
      <c r="T12" s="16">
        <v>4</v>
      </c>
      <c r="U12" s="16">
        <v>14</v>
      </c>
      <c r="V12" s="26"/>
      <c r="W12" s="87"/>
      <c r="X12" s="17"/>
      <c r="Y12" s="17" t="s">
        <v>14</v>
      </c>
      <c r="Z12" s="17" t="s">
        <v>14</v>
      </c>
      <c r="AA12" s="23">
        <f>IF(ISBLANK(#REF!),"",IF(K12&gt;5,ROUND(0.5*(K12-5),2),0))</f>
        <v>0.9</v>
      </c>
      <c r="AB12" s="23">
        <f>IF(ISBLANK(#REF!),"",IF(L12="ΝΑΙ",6,(IF(M12="ΝΑΙ",4,0))))</f>
        <v>4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4</v>
      </c>
      <c r="AE12" s="23">
        <f>IF(ISBLANK(#REF!),"",MIN(3,0.5*INT((P12*12+Q12+ROUND(R12/30,0))/6)))</f>
        <v>0.5</v>
      </c>
      <c r="AF12" s="23">
        <f>IF(ISBLANK(#REF!),"",0.25*(S12*12+T12+ROUND(U12/30,0)))</f>
        <v>1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0</v>
      </c>
      <c r="AJ12" s="27">
        <f>IF(ISBLANK(#REF!),"",MAX(AG12:AI12))</f>
        <v>0</v>
      </c>
      <c r="AK12" s="181">
        <f>IF(ISBLANK(#REF!),"",AA12+SUM(AD12:AF12,AJ12))</f>
        <v>6.4</v>
      </c>
    </row>
    <row r="13" spans="1:37" s="16" customFormat="1">
      <c r="A13" s="28">
        <f>IF(ISBLANK(#REF!),"",IF(ISNUMBER(A12),A12+1,1))</f>
        <v>3</v>
      </c>
      <c r="B13" s="16" t="s">
        <v>468</v>
      </c>
      <c r="C13" s="16" t="s">
        <v>164</v>
      </c>
      <c r="D13" s="16" t="s">
        <v>184</v>
      </c>
      <c r="E13" s="16" t="s">
        <v>42</v>
      </c>
      <c r="F13" s="16" t="s">
        <v>89</v>
      </c>
      <c r="G13" s="16" t="s">
        <v>61</v>
      </c>
      <c r="H13" s="16" t="s">
        <v>14</v>
      </c>
      <c r="I13" s="16" t="s">
        <v>13</v>
      </c>
      <c r="J13" s="90">
        <v>37921</v>
      </c>
      <c r="K13" s="54">
        <v>6.56</v>
      </c>
      <c r="L13" s="17"/>
      <c r="M13" s="17"/>
      <c r="N13" s="17"/>
      <c r="O13" s="17"/>
      <c r="P13" s="16">
        <v>5</v>
      </c>
      <c r="Q13" s="16">
        <v>6</v>
      </c>
      <c r="R13" s="16">
        <v>0</v>
      </c>
      <c r="S13" s="16">
        <v>0</v>
      </c>
      <c r="T13" s="16">
        <v>4</v>
      </c>
      <c r="U13" s="16">
        <v>13</v>
      </c>
      <c r="V13" s="26"/>
      <c r="W13" s="87"/>
      <c r="X13" s="17"/>
      <c r="Y13" s="17" t="s">
        <v>14</v>
      </c>
      <c r="Z13" s="17" t="s">
        <v>14</v>
      </c>
      <c r="AA13" s="23">
        <f>IF(ISBLANK(#REF!),"",IF(K13&gt;5,ROUND(0.5*(K13-5),2),0))</f>
        <v>0.78</v>
      </c>
      <c r="AB13" s="23">
        <f>IF(ISBLANK(#REF!),"",IF(L13="ΝΑΙ",6,(IF(M13="ΝΑΙ",4,0))))</f>
        <v>0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0</v>
      </c>
      <c r="AE13" s="23">
        <f>IF(ISBLANK(#REF!),"",MIN(3,0.5*INT((P13*12+Q13+ROUND(R13/30,0))/6)))</f>
        <v>3</v>
      </c>
      <c r="AF13" s="23">
        <f>IF(ISBLANK(#REF!),"",0.25*(S13*12+T13+ROUND(U13/30,0)))</f>
        <v>1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4.78</v>
      </c>
    </row>
    <row r="14" spans="1:37" s="16" customFormat="1">
      <c r="A14" s="28">
        <f>IF(ISBLANK(#REF!),"",IF(ISNUMBER(A13),A13+1,1))</f>
        <v>4</v>
      </c>
      <c r="B14" s="16" t="s">
        <v>441</v>
      </c>
      <c r="C14" s="16" t="s">
        <v>442</v>
      </c>
      <c r="D14" s="16" t="s">
        <v>167</v>
      </c>
      <c r="E14" s="16" t="s">
        <v>42</v>
      </c>
      <c r="F14" s="16" t="s">
        <v>89</v>
      </c>
      <c r="G14" s="16" t="s">
        <v>61</v>
      </c>
      <c r="H14" s="16" t="s">
        <v>14</v>
      </c>
      <c r="I14" s="16" t="s">
        <v>13</v>
      </c>
      <c r="J14" s="90">
        <v>38796</v>
      </c>
      <c r="K14" s="54">
        <v>6.79</v>
      </c>
      <c r="L14" s="17"/>
      <c r="M14" s="17"/>
      <c r="N14" s="17"/>
      <c r="O14" s="17"/>
      <c r="P14" s="16">
        <v>5</v>
      </c>
      <c r="Q14" s="16">
        <v>8</v>
      </c>
      <c r="R14" s="16">
        <v>15</v>
      </c>
      <c r="S14" s="16">
        <v>0</v>
      </c>
      <c r="T14" s="16">
        <v>0</v>
      </c>
      <c r="U14" s="16">
        <v>0</v>
      </c>
      <c r="V14" s="26"/>
      <c r="W14" s="87"/>
      <c r="X14" s="17"/>
      <c r="Y14" s="17" t="s">
        <v>14</v>
      </c>
      <c r="Z14" s="17" t="s">
        <v>14</v>
      </c>
      <c r="AA14" s="23">
        <f>IF(ISBLANK(#REF!),"",IF(K14&gt;5,ROUND(0.5*(K14-5),2),0))</f>
        <v>0.9</v>
      </c>
      <c r="AB14" s="23">
        <f>IF(ISBLANK(#REF!),"",IF(L14="ΝΑΙ",6,(IF(M14="ΝΑΙ",4,0))))</f>
        <v>0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0</v>
      </c>
      <c r="AE14" s="23">
        <f>IF(ISBLANK(#REF!),"",MIN(3,0.5*INT((P14*12+Q14+ROUND(R14/30,0))/6)))</f>
        <v>3</v>
      </c>
      <c r="AF14" s="23">
        <f>IF(ISBLANK(#REF!),"",0.25*(S14*12+T14+ROUND(U14/30,0)))</f>
        <v>0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3.9</v>
      </c>
    </row>
    <row r="15" spans="1:37" s="16" customFormat="1">
      <c r="A15" s="28">
        <f>IF(ISBLANK(#REF!),"",IF(ISNUMBER(A14),A14+1,1))</f>
        <v>5</v>
      </c>
      <c r="B15" s="16" t="s">
        <v>446</v>
      </c>
      <c r="C15" s="16" t="s">
        <v>112</v>
      </c>
      <c r="D15" s="16" t="s">
        <v>99</v>
      </c>
      <c r="E15" s="16" t="s">
        <v>42</v>
      </c>
      <c r="F15" s="16" t="s">
        <v>89</v>
      </c>
      <c r="G15" s="16" t="s">
        <v>61</v>
      </c>
      <c r="H15" s="16" t="s">
        <v>14</v>
      </c>
      <c r="I15" s="16" t="s">
        <v>13</v>
      </c>
      <c r="J15" s="90">
        <v>39388</v>
      </c>
      <c r="K15" s="54">
        <v>7.23</v>
      </c>
      <c r="L15" s="17"/>
      <c r="M15" s="17"/>
      <c r="N15" s="17"/>
      <c r="O15" s="17"/>
      <c r="P15" s="16">
        <v>0</v>
      </c>
      <c r="Q15" s="16">
        <v>8</v>
      </c>
      <c r="R15" s="16">
        <v>0</v>
      </c>
      <c r="S15" s="16">
        <v>0</v>
      </c>
      <c r="T15" s="16">
        <v>4</v>
      </c>
      <c r="U15" s="16">
        <v>14</v>
      </c>
      <c r="V15" s="26"/>
      <c r="W15" s="87"/>
      <c r="X15" s="17"/>
      <c r="Y15" s="17" t="s">
        <v>14</v>
      </c>
      <c r="Z15" s="17" t="s">
        <v>14</v>
      </c>
      <c r="AA15" s="23">
        <f>IF(ISBLANK(#REF!),"",IF(K15&gt;5,ROUND(0.5*(K15-5),2),0))</f>
        <v>1.1200000000000001</v>
      </c>
      <c r="AB15" s="23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0</v>
      </c>
      <c r="AE15" s="23">
        <f>IF(ISBLANK(#REF!),"",MIN(3,0.5*INT((P15*12+Q15+ROUND(R15/30,0))/6)))</f>
        <v>0.5</v>
      </c>
      <c r="AF15" s="23">
        <f>IF(ISBLANK(#REF!),"",0.25*(S15*12+T15+ROUND(U15/30,0)))</f>
        <v>1</v>
      </c>
      <c r="AG15" s="27">
        <f>IF(ISBLANK(#REF!),"",IF(V15&gt;=67%,7,0))</f>
        <v>0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0</v>
      </c>
      <c r="AK15" s="181">
        <f>IF(ISBLANK(#REF!),"",AA15+SUM(AD15:AF15,AJ15))</f>
        <v>2.62</v>
      </c>
    </row>
    <row r="16" spans="1:37" s="16" customFormat="1">
      <c r="A16" s="28">
        <f>IF(ISBLANK(#REF!),"",IF(ISNUMBER(A15),A15+1,1))</f>
        <v>6</v>
      </c>
      <c r="B16" s="16" t="s">
        <v>455</v>
      </c>
      <c r="C16" s="16" t="s">
        <v>371</v>
      </c>
      <c r="D16" s="16" t="s">
        <v>456</v>
      </c>
      <c r="E16" s="16" t="s">
        <v>42</v>
      </c>
      <c r="F16" s="16" t="s">
        <v>89</v>
      </c>
      <c r="G16" s="16" t="s">
        <v>61</v>
      </c>
      <c r="H16" s="16" t="s">
        <v>14</v>
      </c>
      <c r="I16" s="16" t="s">
        <v>13</v>
      </c>
      <c r="J16" s="90">
        <v>36707</v>
      </c>
      <c r="K16" s="54">
        <v>7.05</v>
      </c>
      <c r="L16" s="17"/>
      <c r="M16" s="17"/>
      <c r="N16" s="17"/>
      <c r="O16" s="17"/>
      <c r="P16" s="16">
        <v>1</v>
      </c>
      <c r="Q16" s="16">
        <v>7</v>
      </c>
      <c r="R16" s="16">
        <v>15</v>
      </c>
      <c r="S16" s="16">
        <v>0</v>
      </c>
      <c r="T16" s="16">
        <v>0</v>
      </c>
      <c r="U16" s="16">
        <v>0</v>
      </c>
      <c r="V16" s="26"/>
      <c r="W16" s="87"/>
      <c r="X16" s="17"/>
      <c r="Y16" s="17" t="s">
        <v>14</v>
      </c>
      <c r="Z16" s="17" t="s">
        <v>14</v>
      </c>
      <c r="AA16" s="23">
        <f>IF(ISBLANK(#REF!),"",IF(K16&gt;5,ROUND(0.5*(K16-5),2),0))</f>
        <v>1.03</v>
      </c>
      <c r="AB16" s="23">
        <f>IF(ISBLANK(#REF!),"",IF(L16="ΝΑΙ",6,(IF(M16="ΝΑΙ",4,0))))</f>
        <v>0</v>
      </c>
      <c r="AC16" s="23">
        <f>IF(ISBLANK(#REF!),"",IF(E16="ΠΕ23",IF(N16="ΝΑΙ",3,(IF(O16="ΝΑΙ",2,0))),IF(N16="ΝΑΙ",3,(IF(O16="ΝΑΙ",2,0)))))</f>
        <v>0</v>
      </c>
      <c r="AD16" s="23">
        <f>IF(ISBLANK(#REF!),"",MAX(AB16:AC16))</f>
        <v>0</v>
      </c>
      <c r="AE16" s="23">
        <f>IF(ISBLANK(#REF!),"",MIN(3,0.5*INT((P16*12+Q16+ROUND(R16/30,0))/6)))</f>
        <v>1.5</v>
      </c>
      <c r="AF16" s="23">
        <f>IF(ISBLANK(#REF!),"",0.25*(S16*12+T16+ROUND(U16/30,0)))</f>
        <v>0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2.5300000000000002</v>
      </c>
    </row>
    <row r="17" spans="1:37" s="16" customFormat="1">
      <c r="A17" s="28">
        <f>IF(ISBLANK(#REF!),"",IF(ISNUMBER(A16),A16+1,1))</f>
        <v>7</v>
      </c>
      <c r="B17" s="16" t="s">
        <v>206</v>
      </c>
      <c r="C17" s="16" t="s">
        <v>161</v>
      </c>
      <c r="D17" s="16" t="s">
        <v>107</v>
      </c>
      <c r="E17" s="16" t="s">
        <v>42</v>
      </c>
      <c r="F17" s="16" t="s">
        <v>89</v>
      </c>
      <c r="G17" s="16" t="s">
        <v>61</v>
      </c>
      <c r="H17" s="16" t="s">
        <v>14</v>
      </c>
      <c r="I17" s="16" t="s">
        <v>13</v>
      </c>
      <c r="J17" s="90">
        <v>40127</v>
      </c>
      <c r="K17" s="54">
        <v>7.1</v>
      </c>
      <c r="L17" s="17"/>
      <c r="M17" s="17"/>
      <c r="N17" s="17"/>
      <c r="O17" s="17"/>
      <c r="P17" s="16">
        <v>0</v>
      </c>
      <c r="Q17" s="16">
        <v>0</v>
      </c>
      <c r="R17" s="16">
        <v>0</v>
      </c>
      <c r="S17" s="16">
        <v>0</v>
      </c>
      <c r="T17" s="16">
        <v>4</v>
      </c>
      <c r="U17" s="16">
        <v>10</v>
      </c>
      <c r="V17" s="26"/>
      <c r="W17" s="87"/>
      <c r="X17" s="17"/>
      <c r="Y17" s="17" t="s">
        <v>14</v>
      </c>
      <c r="Z17" s="17" t="s">
        <v>14</v>
      </c>
      <c r="AA17" s="23">
        <f>IF(ISBLANK(#REF!),"",IF(K17&gt;5,ROUND(0.5*(K17-5),2),0))</f>
        <v>1.05</v>
      </c>
      <c r="AB17" s="23">
        <f>IF(ISBLANK(#REF!),"",IF(L17="ΝΑΙ",6,(IF(M17="ΝΑΙ",4,0))))</f>
        <v>0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0</v>
      </c>
      <c r="AE17" s="23">
        <f>IF(ISBLANK(#REF!),"",MIN(3,0.5*INT((P17*12+Q17+ROUND(R17/30,0))/6)))</f>
        <v>0</v>
      </c>
      <c r="AF17" s="23">
        <f>IF(ISBLANK(#REF!),"",0.25*(S17*12+T17+ROUND(U17/30,0)))</f>
        <v>1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2.0499999999999998</v>
      </c>
    </row>
    <row r="18" spans="1:37" s="16" customFormat="1">
      <c r="A18" s="28">
        <f>IF(ISBLANK(#REF!),"",IF(ISNUMBER(A17),A17+1,1))</f>
        <v>8</v>
      </c>
      <c r="B18" s="16" t="s">
        <v>453</v>
      </c>
      <c r="C18" s="16" t="s">
        <v>454</v>
      </c>
      <c r="D18" s="16" t="s">
        <v>130</v>
      </c>
      <c r="E18" s="16" t="s">
        <v>42</v>
      </c>
      <c r="F18" s="16" t="s">
        <v>89</v>
      </c>
      <c r="G18" s="16" t="s">
        <v>61</v>
      </c>
      <c r="H18" s="16" t="s">
        <v>14</v>
      </c>
      <c r="I18" s="16" t="s">
        <v>13</v>
      </c>
      <c r="J18" s="90">
        <v>42296</v>
      </c>
      <c r="K18" s="54">
        <v>7.8</v>
      </c>
      <c r="L18" s="17"/>
      <c r="M18" s="17"/>
      <c r="N18" s="17"/>
      <c r="O18" s="17"/>
      <c r="P18" s="16">
        <v>0</v>
      </c>
      <c r="Q18" s="16">
        <v>8</v>
      </c>
      <c r="R18" s="16">
        <v>19</v>
      </c>
      <c r="S18" s="16">
        <v>0</v>
      </c>
      <c r="T18" s="16">
        <v>0</v>
      </c>
      <c r="U18" s="16">
        <v>0</v>
      </c>
      <c r="V18" s="26"/>
      <c r="W18" s="87"/>
      <c r="X18" s="17"/>
      <c r="Y18" s="17" t="s">
        <v>14</v>
      </c>
      <c r="Z18" s="17" t="s">
        <v>14</v>
      </c>
      <c r="AA18" s="23">
        <f>IF(ISBLANK(#REF!),"",IF(K18&gt;5,ROUND(0.5*(K18-5),2),0))</f>
        <v>1.4</v>
      </c>
      <c r="AB18" s="23">
        <f>IF(ISBLANK(#REF!),"",IF(L18="ΝΑΙ",6,(IF(M18="ΝΑΙ",4,0))))</f>
        <v>0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0</v>
      </c>
      <c r="AE18" s="23">
        <f>IF(ISBLANK(#REF!),"",MIN(3,0.5*INT((P18*12+Q18+ROUND(R18/30,0))/6)))</f>
        <v>0.5</v>
      </c>
      <c r="AF18" s="23">
        <f>IF(ISBLANK(#REF!),"",0.25*(S18*12+T18+ROUND(U18/30,0)))</f>
        <v>0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0</v>
      </c>
      <c r="AJ18" s="27">
        <f>IF(ISBLANK(#REF!),"",MAX(AG18:AI18))</f>
        <v>0</v>
      </c>
      <c r="AK18" s="181">
        <f>IF(ISBLANK(#REF!),"",AA18+SUM(AD18:AF18,AJ18))</f>
        <v>1.9</v>
      </c>
    </row>
    <row r="19" spans="1:37" s="16" customFormat="1">
      <c r="A19" s="28">
        <f>IF(ISBLANK(#REF!),"",IF(ISNUMBER(A18),A18+1,1))</f>
        <v>9</v>
      </c>
      <c r="B19" s="16" t="s">
        <v>443</v>
      </c>
      <c r="C19" s="16" t="s">
        <v>98</v>
      </c>
      <c r="D19" s="16" t="s">
        <v>155</v>
      </c>
      <c r="E19" s="16" t="s">
        <v>42</v>
      </c>
      <c r="F19" s="16" t="s">
        <v>89</v>
      </c>
      <c r="G19" s="16" t="s">
        <v>61</v>
      </c>
      <c r="H19" s="16" t="s">
        <v>14</v>
      </c>
      <c r="I19" s="16" t="s">
        <v>13</v>
      </c>
      <c r="J19" s="90">
        <v>39520</v>
      </c>
      <c r="K19" s="54">
        <v>6.77</v>
      </c>
      <c r="L19" s="17"/>
      <c r="M19" s="17"/>
      <c r="N19" s="17"/>
      <c r="O19" s="17"/>
      <c r="P19" s="16">
        <v>0</v>
      </c>
      <c r="Q19" s="16">
        <v>0</v>
      </c>
      <c r="R19" s="16">
        <v>0</v>
      </c>
      <c r="S19" s="16">
        <v>0</v>
      </c>
      <c r="T19" s="16">
        <v>3</v>
      </c>
      <c r="U19" s="16">
        <v>6</v>
      </c>
      <c r="V19" s="26"/>
      <c r="W19" s="87"/>
      <c r="X19" s="17"/>
      <c r="Y19" s="17" t="s">
        <v>14</v>
      </c>
      <c r="Z19" s="17" t="s">
        <v>14</v>
      </c>
      <c r="AA19" s="23">
        <f>IF(ISBLANK(#REF!),"",IF(K19&gt;5,ROUND(0.5*(K19-5),2),0))</f>
        <v>0.89</v>
      </c>
      <c r="AB19" s="23">
        <f>IF(ISBLANK(#REF!),"",IF(L19="ΝΑΙ",6,(IF(M19="ΝΑΙ",4,0))))</f>
        <v>0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0</v>
      </c>
      <c r="AE19" s="23">
        <f>IF(ISBLANK(#REF!),"",MIN(3,0.5*INT((P19*12+Q19+ROUND(R19/30,0))/6)))</f>
        <v>0</v>
      </c>
      <c r="AF19" s="23">
        <f>IF(ISBLANK(#REF!),"",0.25*(S19*12+T19+ROUND(U19/30,0)))</f>
        <v>0.75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1.6400000000000001</v>
      </c>
    </row>
    <row r="20" spans="1:37" s="16" customFormat="1">
      <c r="A20" s="28">
        <f>IF(ISBLANK(#REF!),"",IF(ISNUMBER(A19),A19+1,1))</f>
        <v>10</v>
      </c>
      <c r="B20" s="16" t="s">
        <v>466</v>
      </c>
      <c r="C20" s="16" t="s">
        <v>265</v>
      </c>
      <c r="D20" s="16" t="s">
        <v>467</v>
      </c>
      <c r="E20" s="16" t="s">
        <v>42</v>
      </c>
      <c r="F20" s="16" t="s">
        <v>89</v>
      </c>
      <c r="G20" s="16" t="s">
        <v>61</v>
      </c>
      <c r="H20" s="16" t="s">
        <v>14</v>
      </c>
      <c r="I20" s="16" t="s">
        <v>13</v>
      </c>
      <c r="J20" s="90">
        <v>42415</v>
      </c>
      <c r="K20" s="54">
        <v>7.32</v>
      </c>
      <c r="L20" s="17"/>
      <c r="M20" s="17"/>
      <c r="N20" s="17"/>
      <c r="O20" s="17"/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26"/>
      <c r="W20" s="87"/>
      <c r="X20" s="17"/>
      <c r="Y20" s="17" t="s">
        <v>14</v>
      </c>
      <c r="Z20" s="17" t="s">
        <v>14</v>
      </c>
      <c r="AA20" s="23">
        <f>IF(ISBLANK(#REF!),"",IF(K20&gt;5,ROUND(0.5*(K20-5),2),0))</f>
        <v>1.1599999999999999</v>
      </c>
      <c r="AB20" s="23">
        <f>IF(ISBLANK(#REF!),"",IF(L20="ΝΑΙ",6,(IF(M20="ΝΑΙ",4,0))))</f>
        <v>0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0</v>
      </c>
      <c r="AE20" s="23">
        <f>IF(ISBLANK(#REF!),"",MIN(3,0.5*INT((P20*12+Q20+ROUND(R20/30,0))/6)))</f>
        <v>0</v>
      </c>
      <c r="AF20" s="23">
        <f>IF(ISBLANK(#REF!),"",0.25*(S20*12+T20+ROUND(U20/30,0)))</f>
        <v>0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1.1599999999999999</v>
      </c>
    </row>
    <row r="21" spans="1:37" s="16" customFormat="1">
      <c r="A21" s="28">
        <f>IF(ISBLANK(#REF!),"",IF(ISNUMBER(A20),A20+1,1))</f>
        <v>11</v>
      </c>
      <c r="B21" s="16" t="s">
        <v>460</v>
      </c>
      <c r="C21" s="16" t="s">
        <v>461</v>
      </c>
      <c r="D21" s="16" t="s">
        <v>147</v>
      </c>
      <c r="E21" s="16" t="s">
        <v>42</v>
      </c>
      <c r="F21" s="16" t="s">
        <v>89</v>
      </c>
      <c r="G21" s="16" t="s">
        <v>61</v>
      </c>
      <c r="H21" s="16" t="s">
        <v>14</v>
      </c>
      <c r="I21" s="16" t="s">
        <v>13</v>
      </c>
      <c r="J21" s="90">
        <v>40305</v>
      </c>
      <c r="K21" s="54">
        <v>7.21</v>
      </c>
      <c r="L21" s="17"/>
      <c r="M21" s="17"/>
      <c r="N21" s="17"/>
      <c r="O21" s="17"/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26"/>
      <c r="W21" s="87"/>
      <c r="X21" s="17"/>
      <c r="Y21" s="17" t="s">
        <v>14</v>
      </c>
      <c r="Z21" s="17" t="s">
        <v>14</v>
      </c>
      <c r="AA21" s="23">
        <f>IF(ISBLANK(#REF!),"",IF(K21&gt;5,ROUND(0.5*(K21-5),2),0))</f>
        <v>1.1100000000000001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0</v>
      </c>
      <c r="AF21" s="23">
        <f>IF(ISBLANK(#REF!),"",0.25*(S21*12+T21+ROUND(U21/30,0)))</f>
        <v>0</v>
      </c>
      <c r="AG21" s="27">
        <f>IF(ISBLANK(#REF!),"",IF(V21&gt;=67%,7,0))</f>
        <v>0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0</v>
      </c>
      <c r="AK21" s="181">
        <f>IF(ISBLANK(#REF!),"",AA21+SUM(AD21:AF21,AJ21))</f>
        <v>1.1100000000000001</v>
      </c>
    </row>
    <row r="22" spans="1:37" s="16" customFormat="1">
      <c r="A22" s="28">
        <f>IF(ISBLANK(#REF!),"",IF(ISNUMBER(A21),A21+1,1))</f>
        <v>12</v>
      </c>
      <c r="B22" s="16" t="s">
        <v>444</v>
      </c>
      <c r="C22" s="16" t="s">
        <v>120</v>
      </c>
      <c r="D22" s="16" t="s">
        <v>430</v>
      </c>
      <c r="E22" s="16" t="s">
        <v>42</v>
      </c>
      <c r="F22" s="16" t="s">
        <v>89</v>
      </c>
      <c r="G22" s="16" t="s">
        <v>61</v>
      </c>
      <c r="H22" s="16" t="s">
        <v>14</v>
      </c>
      <c r="I22" s="16" t="s">
        <v>13</v>
      </c>
      <c r="J22" s="90">
        <v>42124</v>
      </c>
      <c r="K22" s="54">
        <v>6.19</v>
      </c>
      <c r="L22" s="17"/>
      <c r="M22" s="17"/>
      <c r="N22" s="17"/>
      <c r="O22" s="17"/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26"/>
      <c r="W22" s="87"/>
      <c r="X22" s="17"/>
      <c r="Y22" s="17" t="s">
        <v>14</v>
      </c>
      <c r="Z22" s="17" t="s">
        <v>14</v>
      </c>
      <c r="AA22" s="23">
        <f>IF(ISBLANK(#REF!),"",IF(K22&gt;5,ROUND(0.5*(K22-5),2),0))</f>
        <v>0.6</v>
      </c>
      <c r="AB22" s="23">
        <f>IF(ISBLANK(#REF!),"",IF(L22="ΝΑΙ",6,(IF(M22="ΝΑΙ",4,0))))</f>
        <v>0</v>
      </c>
      <c r="AC22" s="23">
        <f>IF(ISBLANK(#REF!),"",IF(E22="ΠΕ23",IF(N22="ΝΑΙ",3,(IF(O22="ΝΑΙ",2,0))),IF(N22="ΝΑΙ",3,(IF(O22="ΝΑΙ",2,0)))))</f>
        <v>0</v>
      </c>
      <c r="AD22" s="23">
        <f>IF(ISBLANK(#REF!),"",MAX(AB22:AC22))</f>
        <v>0</v>
      </c>
      <c r="AE22" s="23">
        <f>IF(ISBLANK(#REF!),"",MIN(3,0.5*INT((P22*12+Q22+ROUND(R22/30,0))/6)))</f>
        <v>0</v>
      </c>
      <c r="AF22" s="23">
        <f>IF(ISBLANK(#REF!),"",0.25*(S22*12+T22+ROUND(U22/30,0)))</f>
        <v>0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0.6</v>
      </c>
    </row>
  </sheetData>
  <sortState ref="B11:AN22">
    <sortCondition descending="1" ref="AK11:AK22"/>
    <sortCondition ref="J11:J22"/>
    <sortCondition descending="1" ref="K11:K22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07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106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22">
    <cfRule type="expression" dxfId="105" priority="10">
      <formula>AND($E1="ΠΕ23",$H1="ΌΧΙ")</formula>
    </cfRule>
  </conditionalFormatting>
  <conditionalFormatting sqref="G1:G10 E1:E22">
    <cfRule type="expression" dxfId="104" priority="9">
      <formula>OR(AND($E1="ΠΕ23",$G1="ΑΠΑΙΤΕΙΤΑΙ"),AND($E1="ΠΕ25",$G1="ΔΕΝ ΑΠΑΙΤΕΙΤΑΙ"))</formula>
    </cfRule>
  </conditionalFormatting>
  <conditionalFormatting sqref="G1:H10">
    <cfRule type="expression" dxfId="103" priority="8">
      <formula>AND($G1="ΔΕΝ ΑΠΑΙΤΕΙΤΑΙ",$H1="ΌΧΙ")</formula>
    </cfRule>
  </conditionalFormatting>
  <conditionalFormatting sqref="E1:F10">
    <cfRule type="expression" dxfId="102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22">
    <cfRule type="expression" dxfId="101" priority="6">
      <formula>OR(AND($E11&lt;&gt;"ΠΕ23",$H11="ΝΑΙ",$I11="ΕΠΙΚΟΥΡΙΚΟΣ"),AND($E11&lt;&gt;"ΠΕ23",$H11="ΌΧΙ",$I11="ΚΥΡΙΟΣ"))</formula>
    </cfRule>
  </conditionalFormatting>
  <conditionalFormatting sqref="E11:G22">
    <cfRule type="expression" dxfId="100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2">
    <cfRule type="expression" dxfId="99" priority="4">
      <formula>AND($E11="ΠΕ23",$H11="ΌΧΙ")</formula>
    </cfRule>
  </conditionalFormatting>
  <conditionalFormatting sqref="G11:G22">
    <cfRule type="expression" dxfId="98" priority="3">
      <formula>OR(AND($E11="ΠΕ23",$G11="ΑΠΑΙΤΕΙΤΑΙ"),AND($E11="ΠΕ25",$G11="ΔΕΝ ΑΠΑΙΤΕΙΤΑΙ"))</formula>
    </cfRule>
  </conditionalFormatting>
  <conditionalFormatting sqref="G11:H22">
    <cfRule type="expression" dxfId="97" priority="2">
      <formula>AND($G11="ΔΕΝ ΑΠΑΙΤΕΙΤΑΙ",$H11="ΌΧΙ")</formula>
    </cfRule>
  </conditionalFormatting>
  <conditionalFormatting sqref="E11:F22">
    <cfRule type="expression" dxfId="96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22">
      <formula1>0</formula1>
    </dataValidation>
    <dataValidation type="list" allowBlank="1" showInputMessage="1" showErrorMessage="1" sqref="F11:F22">
      <formula1>ΑΕΙ_ΤΕΙ</formula1>
    </dataValidation>
    <dataValidation type="list" allowBlank="1" showInputMessage="1" showErrorMessage="1" sqref="G11:G22">
      <formula1>ΑΠΑΙΤΕΙΤΑΙ_ΔΕΝ_ΑΠΑΙΤΕΙΤΑΙ</formula1>
    </dataValidation>
    <dataValidation type="list" allowBlank="1" showInputMessage="1" showErrorMessage="1" sqref="E11:E22">
      <formula1>ΚΛΑΔΟΣ_ΕΕΠ</formula1>
    </dataValidation>
    <dataValidation type="decimal" allowBlank="1" showInputMessage="1" showErrorMessage="1" sqref="K11:K22">
      <formula1>0</formula1>
      <formula2>10</formula2>
    </dataValidation>
    <dataValidation type="list" allowBlank="1" showInputMessage="1" showErrorMessage="1" sqref="X11:X22">
      <formula1>ΠΟΛΥΤΕΚΝΟΣ_ΤΡΙΤΕΚΝΟΣ</formula1>
    </dataValidation>
    <dataValidation type="whole" allowBlank="1" showInputMessage="1" showErrorMessage="1" sqref="U11:U22 R11:R22">
      <formula1>0</formula1>
      <formula2>29</formula2>
    </dataValidation>
    <dataValidation type="whole" allowBlank="1" showInputMessage="1" showErrorMessage="1" sqref="T11:T22 Q11:Q22">
      <formula1>0</formula1>
      <formula2>11</formula2>
    </dataValidation>
    <dataValidation type="whole" allowBlank="1" showInputMessage="1" showErrorMessage="1" sqref="S11:S22 P11:P22">
      <formula1>0</formula1>
      <formula2>40</formula2>
    </dataValidation>
    <dataValidation type="list" allowBlank="1" showInputMessage="1" showErrorMessage="1" sqref="Y11:Z22 L11:O22 H11:H22">
      <formula1>NAI_OXI</formula1>
    </dataValidation>
    <dataValidation type="list" allowBlank="1" showInputMessage="1" showErrorMessage="1" sqref="I11:I22">
      <formula1>ΚΑΤΗΓΟΡΙΑ_ΠΙΝΑΚΑ</formula1>
    </dataValidation>
    <dataValidation type="decimal" allowBlank="1" showInputMessage="1" showErrorMessage="1" sqref="V11:V22">
      <formula1>0</formula1>
      <formula2>1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6"/>
  <sheetViews>
    <sheetView zoomScale="85" zoomScaleNormal="85" workbookViewId="0">
      <selection activeCell="A11" sqref="A11"/>
    </sheetView>
  </sheetViews>
  <sheetFormatPr defaultRowHeight="15"/>
  <cols>
    <col min="1" max="1" width="4.42578125" bestFit="1" customWidth="1"/>
    <col min="2" max="2" width="14.42578125" bestFit="1" customWidth="1"/>
    <col min="3" max="3" width="17.5703125" customWidth="1"/>
    <col min="4" max="4" width="15.28515625" bestFit="1" customWidth="1"/>
    <col min="7" max="7" width="13.140625" customWidth="1"/>
    <col min="10" max="10" width="11.85546875" customWidth="1"/>
    <col min="11" max="11" width="6.28515625" customWidth="1"/>
    <col min="13" max="13" width="13" bestFit="1" customWidth="1"/>
    <col min="14" max="16" width="6.5703125" bestFit="1" customWidth="1"/>
    <col min="17" max="17" width="7.85546875" customWidth="1"/>
    <col min="19" max="21" width="6.5703125" bestFit="1" customWidth="1"/>
    <col min="24" max="24" width="3.7109375" bestFit="1" customWidth="1"/>
    <col min="25" max="25" width="6.28515625" customWidth="1"/>
    <col min="26" max="26" width="7.140625" customWidth="1"/>
    <col min="27" max="27" width="5.85546875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822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6" customFormat="1">
      <c r="A11" s="28">
        <f>IF(ISBLANK(#REF!),"",IF(ISNUMBER(A10),A10+1,1))</f>
        <v>1</v>
      </c>
      <c r="B11" s="16" t="s">
        <v>387</v>
      </c>
      <c r="C11" s="16" t="s">
        <v>388</v>
      </c>
      <c r="D11" s="16" t="s">
        <v>112</v>
      </c>
      <c r="E11" s="16" t="s">
        <v>43</v>
      </c>
      <c r="F11" s="16" t="s">
        <v>89</v>
      </c>
      <c r="G11" s="16" t="s">
        <v>61</v>
      </c>
      <c r="H11" s="16" t="s">
        <v>12</v>
      </c>
      <c r="I11" s="16" t="s">
        <v>11</v>
      </c>
      <c r="J11" s="90">
        <v>39062</v>
      </c>
      <c r="K11" s="54">
        <v>7.87</v>
      </c>
      <c r="L11" s="17"/>
      <c r="M11" s="17" t="s">
        <v>12</v>
      </c>
      <c r="N11" s="17"/>
      <c r="O11" s="17"/>
      <c r="P11" s="16">
        <v>3</v>
      </c>
      <c r="Q11" s="16">
        <v>8</v>
      </c>
      <c r="R11" s="16">
        <v>24</v>
      </c>
      <c r="S11" s="16">
        <v>2</v>
      </c>
      <c r="T11" s="16">
        <v>9</v>
      </c>
      <c r="U11" s="16">
        <v>9</v>
      </c>
      <c r="V11" s="26"/>
      <c r="W11" s="87"/>
      <c r="X11" s="17"/>
      <c r="Y11" s="17" t="s">
        <v>14</v>
      </c>
      <c r="Z11" s="17" t="s">
        <v>14</v>
      </c>
      <c r="AA11" s="23">
        <f>IF(ISBLANK(#REF!),"",IF(K11&gt;5,ROUND(0.5*(K11-5),2),0))</f>
        <v>1.44</v>
      </c>
      <c r="AB11" s="23">
        <f>IF(ISBLANK(#REF!),"",IF(L11="ΝΑΙ",6,(IF(M11="ΝΑΙ",4,0))))</f>
        <v>4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4</v>
      </c>
      <c r="AE11" s="23">
        <f>IF(ISBLANK(#REF!),"",MIN(3,0.5*INT((P11*12+Q11+ROUND(R11/30,0))/6)))</f>
        <v>3</v>
      </c>
      <c r="AF11" s="23">
        <f>IF(ISBLANK(#REF!),"",0.25*(S11*12+T11+ROUND(U11/30,0)))</f>
        <v>8.25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16.690000000000001</v>
      </c>
    </row>
    <row r="12" spans="1:37" s="16" customFormat="1">
      <c r="A12" s="28">
        <f>IF(ISBLANK(#REF!),"",IF(ISNUMBER(A11),A11+1,1))</f>
        <v>2</v>
      </c>
      <c r="B12" s="16" t="s">
        <v>394</v>
      </c>
      <c r="C12" s="16" t="s">
        <v>290</v>
      </c>
      <c r="D12" s="16" t="s">
        <v>107</v>
      </c>
      <c r="E12" s="16" t="s">
        <v>43</v>
      </c>
      <c r="F12" s="16" t="s">
        <v>89</v>
      </c>
      <c r="G12" s="16" t="s">
        <v>61</v>
      </c>
      <c r="H12" s="16" t="s">
        <v>12</v>
      </c>
      <c r="I12" s="16" t="s">
        <v>11</v>
      </c>
      <c r="J12" s="90">
        <v>34089</v>
      </c>
      <c r="K12" s="54">
        <v>7.69</v>
      </c>
      <c r="L12" s="17"/>
      <c r="M12" s="17"/>
      <c r="N12" s="17"/>
      <c r="O12" s="17"/>
      <c r="P12" s="16">
        <v>10</v>
      </c>
      <c r="Q12" s="16">
        <v>0</v>
      </c>
      <c r="R12" s="16">
        <v>17</v>
      </c>
      <c r="S12" s="16">
        <v>3</v>
      </c>
      <c r="T12" s="16">
        <v>8</v>
      </c>
      <c r="U12" s="16">
        <v>8</v>
      </c>
      <c r="V12" s="26"/>
      <c r="W12" s="87"/>
      <c r="X12" s="17"/>
      <c r="Y12" s="17" t="s">
        <v>14</v>
      </c>
      <c r="Z12" s="17" t="s">
        <v>14</v>
      </c>
      <c r="AA12" s="23">
        <f>IF(ISBLANK(#REF!),"",IF(K12&gt;5,ROUND(0.5*(K12-5),2),0))</f>
        <v>1.35</v>
      </c>
      <c r="AB12" s="23">
        <f>IF(ISBLANK(#REF!),"",IF(L12="ΝΑΙ",6,(IF(M12="ΝΑΙ",4,0))))</f>
        <v>0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0</v>
      </c>
      <c r="AE12" s="23">
        <f>IF(ISBLANK(#REF!),"",MIN(3,0.5*INT((P12*12+Q12+ROUND(R12/30,0))/6)))</f>
        <v>3</v>
      </c>
      <c r="AF12" s="23">
        <f>IF(ISBLANK(#REF!),"",0.25*(S12*12+T12+ROUND(U12/30,0)))</f>
        <v>11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0</v>
      </c>
      <c r="AJ12" s="27">
        <f>IF(ISBLANK(#REF!),"",MAX(AG12:AI12))</f>
        <v>0</v>
      </c>
      <c r="AK12" s="181">
        <f>IF(ISBLANK(#REF!),"",AA12+SUM(AD12:AF12,AJ12))</f>
        <v>15.35</v>
      </c>
    </row>
    <row r="13" spans="1:37" s="16" customFormat="1">
      <c r="A13" s="28">
        <f>IF(ISBLANK(#REF!),"",IF(ISNUMBER(A12),A12+1,1))</f>
        <v>3</v>
      </c>
      <c r="B13" s="16" t="s">
        <v>384</v>
      </c>
      <c r="C13" s="16" t="s">
        <v>95</v>
      </c>
      <c r="D13" s="16" t="s">
        <v>96</v>
      </c>
      <c r="E13" s="16" t="s">
        <v>43</v>
      </c>
      <c r="F13" s="16" t="s">
        <v>89</v>
      </c>
      <c r="G13" s="16" t="s">
        <v>61</v>
      </c>
      <c r="H13" s="16" t="s">
        <v>12</v>
      </c>
      <c r="I13" s="16" t="s">
        <v>11</v>
      </c>
      <c r="J13" s="90">
        <v>40465</v>
      </c>
      <c r="K13" s="54">
        <v>7.63</v>
      </c>
      <c r="L13" s="17"/>
      <c r="M13" s="17"/>
      <c r="N13" s="17"/>
      <c r="O13" s="17"/>
      <c r="P13" s="16">
        <v>1</v>
      </c>
      <c r="Q13" s="16">
        <v>0</v>
      </c>
      <c r="R13" s="16">
        <v>0</v>
      </c>
      <c r="S13" s="16">
        <v>3</v>
      </c>
      <c r="T13" s="16">
        <v>1</v>
      </c>
      <c r="U13" s="16">
        <v>2</v>
      </c>
      <c r="V13" s="26"/>
      <c r="W13" s="87"/>
      <c r="X13" s="17"/>
      <c r="Y13" s="17" t="s">
        <v>12</v>
      </c>
      <c r="Z13" s="17" t="s">
        <v>14</v>
      </c>
      <c r="AA13" s="23">
        <f>IF(ISBLANK(#REF!),"",IF(K13&gt;5,ROUND(0.5*(K13-5),2),0))</f>
        <v>1.32</v>
      </c>
      <c r="AB13" s="23">
        <f>IF(ISBLANK(#REF!),"",IF(L13="ΝΑΙ",6,(IF(M13="ΝΑΙ",4,0))))</f>
        <v>0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0</v>
      </c>
      <c r="AE13" s="23">
        <f>IF(ISBLANK(#REF!),"",MIN(3,0.5*INT((P13*12+Q13+ROUND(R13/30,0))/6)))</f>
        <v>1</v>
      </c>
      <c r="AF13" s="23">
        <f>IF(ISBLANK(#REF!),"",0.25*(S13*12+T13+ROUND(U13/30,0)))</f>
        <v>9.25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11.57</v>
      </c>
    </row>
    <row r="14" spans="1:37" s="16" customFormat="1">
      <c r="A14" s="28">
        <f>IF(ISBLANK(#REF!),"",IF(ISNUMBER(A13),A13+1,1))</f>
        <v>4</v>
      </c>
      <c r="B14" s="16" t="s">
        <v>396</v>
      </c>
      <c r="C14" s="16" t="s">
        <v>263</v>
      </c>
      <c r="D14" s="16" t="s">
        <v>397</v>
      </c>
      <c r="E14" s="16" t="s">
        <v>43</v>
      </c>
      <c r="F14" s="16" t="s">
        <v>89</v>
      </c>
      <c r="G14" s="16" t="s">
        <v>61</v>
      </c>
      <c r="H14" s="16" t="s">
        <v>12</v>
      </c>
      <c r="I14" s="16" t="s">
        <v>11</v>
      </c>
      <c r="J14" s="90">
        <v>39245</v>
      </c>
      <c r="K14" s="54">
        <v>7.02</v>
      </c>
      <c r="L14" s="17"/>
      <c r="M14" s="17"/>
      <c r="N14" s="17"/>
      <c r="O14" s="17"/>
      <c r="P14" s="16">
        <v>5</v>
      </c>
      <c r="Q14" s="16">
        <v>8</v>
      </c>
      <c r="R14" s="16">
        <v>23</v>
      </c>
      <c r="S14" s="16">
        <v>1</v>
      </c>
      <c r="T14" s="16">
        <v>4</v>
      </c>
      <c r="U14" s="16">
        <v>13</v>
      </c>
      <c r="V14" s="26"/>
      <c r="W14" s="87"/>
      <c r="X14" s="17"/>
      <c r="Y14" s="17" t="s">
        <v>12</v>
      </c>
      <c r="Z14" s="17" t="s">
        <v>14</v>
      </c>
      <c r="AA14" s="23">
        <f>IF(ISBLANK(#REF!),"",IF(K14&gt;5,ROUND(0.5*(K14-5),2),0))</f>
        <v>1.01</v>
      </c>
      <c r="AB14" s="23">
        <f>IF(ISBLANK(#REF!),"",IF(L14="ΝΑΙ",6,(IF(M14="ΝΑΙ",4,0))))</f>
        <v>0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0</v>
      </c>
      <c r="AE14" s="23">
        <f>IF(ISBLANK(#REF!),"",MIN(3,0.5*INT((P14*12+Q14+ROUND(R14/30,0))/6)))</f>
        <v>3</v>
      </c>
      <c r="AF14" s="23">
        <f>IF(ISBLANK(#REF!),"",0.25*(S14*12+T14+ROUND(U14/30,0)))</f>
        <v>4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8.01</v>
      </c>
    </row>
    <row r="15" spans="1:37" s="16" customFormat="1">
      <c r="A15" s="28">
        <f>IF(ISBLANK(#REF!),"",IF(ISNUMBER(A14),A14+1,1))</f>
        <v>5</v>
      </c>
      <c r="B15" s="16" t="s">
        <v>395</v>
      </c>
      <c r="C15" s="16" t="s">
        <v>109</v>
      </c>
      <c r="D15" s="16" t="s">
        <v>167</v>
      </c>
      <c r="E15" s="16" t="s">
        <v>43</v>
      </c>
      <c r="F15" s="16" t="s">
        <v>89</v>
      </c>
      <c r="G15" s="16" t="s">
        <v>61</v>
      </c>
      <c r="H15" s="16" t="s">
        <v>12</v>
      </c>
      <c r="I15" s="16" t="s">
        <v>11</v>
      </c>
      <c r="J15" s="90">
        <v>41582</v>
      </c>
      <c r="K15" s="54">
        <v>7.96</v>
      </c>
      <c r="L15" s="17"/>
      <c r="M15" s="17"/>
      <c r="N15" s="17"/>
      <c r="O15" s="17"/>
      <c r="P15" s="16">
        <v>1</v>
      </c>
      <c r="Q15" s="16">
        <v>0</v>
      </c>
      <c r="R15" s="16">
        <v>22</v>
      </c>
      <c r="S15" s="16">
        <v>1</v>
      </c>
      <c r="T15" s="16">
        <v>1</v>
      </c>
      <c r="U15" s="16">
        <v>14</v>
      </c>
      <c r="V15" s="26"/>
      <c r="W15" s="87"/>
      <c r="X15" s="17"/>
      <c r="Y15" s="17" t="s">
        <v>14</v>
      </c>
      <c r="Z15" s="17" t="s">
        <v>14</v>
      </c>
      <c r="AA15" s="23">
        <f>IF(ISBLANK(#REF!),"",IF(K15&gt;5,ROUND(0.5*(K15-5),2),0))</f>
        <v>1.48</v>
      </c>
      <c r="AB15" s="23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0</v>
      </c>
      <c r="AE15" s="23">
        <f>IF(ISBLANK(#REF!),"",MIN(3,0.5*INT((P15*12+Q15+ROUND(R15/30,0))/6)))</f>
        <v>1</v>
      </c>
      <c r="AF15" s="23">
        <f>IF(ISBLANK(#REF!),"",0.25*(S15*12+T15+ROUND(U15/30,0)))</f>
        <v>3.25</v>
      </c>
      <c r="AG15" s="27">
        <f>IF(ISBLANK(#REF!),"",IF(V15&gt;=67%,7,0))</f>
        <v>0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0</v>
      </c>
      <c r="AK15" s="181">
        <f>IF(ISBLANK(#REF!),"",AA15+SUM(AD15:AF15,AJ15))</f>
        <v>5.73</v>
      </c>
    </row>
    <row r="16" spans="1:37" s="16" customFormat="1">
      <c r="A16" s="28">
        <f>IF(ISBLANK(#REF!),"",IF(ISNUMBER(A15),A15+1,1))</f>
        <v>6</v>
      </c>
      <c r="B16" s="16" t="s">
        <v>157</v>
      </c>
      <c r="C16" s="16" t="s">
        <v>383</v>
      </c>
      <c r="D16" s="16" t="s">
        <v>107</v>
      </c>
      <c r="E16" s="16" t="s">
        <v>43</v>
      </c>
      <c r="F16" s="16" t="s">
        <v>89</v>
      </c>
      <c r="G16" s="16" t="s">
        <v>61</v>
      </c>
      <c r="H16" s="16" t="s">
        <v>12</v>
      </c>
      <c r="I16" s="16" t="s">
        <v>11</v>
      </c>
      <c r="J16" s="90">
        <v>41431</v>
      </c>
      <c r="K16" s="54">
        <v>7.76</v>
      </c>
      <c r="L16" s="17"/>
      <c r="M16" s="17"/>
      <c r="N16" s="17"/>
      <c r="O16" s="17"/>
      <c r="P16" s="16">
        <v>0</v>
      </c>
      <c r="Q16" s="16">
        <v>7</v>
      </c>
      <c r="R16" s="16">
        <v>14</v>
      </c>
      <c r="S16" s="16">
        <v>1</v>
      </c>
      <c r="T16" s="16">
        <v>1</v>
      </c>
      <c r="U16" s="16">
        <v>22</v>
      </c>
      <c r="V16" s="26"/>
      <c r="W16" s="87"/>
      <c r="X16" s="17"/>
      <c r="Y16" s="17" t="s">
        <v>14</v>
      </c>
      <c r="Z16" s="17" t="s">
        <v>14</v>
      </c>
      <c r="AA16" s="23">
        <f>IF(ISBLANK(#REF!),"",IF(K16&gt;5,ROUND(0.5*(K16-5),2),0))</f>
        <v>1.38</v>
      </c>
      <c r="AB16" s="23">
        <f>IF(ISBLANK(#REF!),"",IF(L16="ΝΑΙ",6,(IF(M16="ΝΑΙ",4,0))))</f>
        <v>0</v>
      </c>
      <c r="AC16" s="23">
        <f>IF(ISBLANK(#REF!),"",IF(E16="ΠΕ23",IF(N16="ΝΑΙ",3,(IF(O16="ΝΑΙ",2,0))),IF(N16="ΝΑΙ",3,(IF(O16="ΝΑΙ",2,0)))))</f>
        <v>0</v>
      </c>
      <c r="AD16" s="23">
        <f>IF(ISBLANK(#REF!),"",MAX(AB16:AC16))</f>
        <v>0</v>
      </c>
      <c r="AE16" s="23">
        <f>IF(ISBLANK(#REF!),"",MIN(3,0.5*INT((P16*12+Q16+ROUND(R16/30,0))/6)))</f>
        <v>0.5</v>
      </c>
      <c r="AF16" s="23">
        <f>IF(ISBLANK(#REF!),"",0.25*(S16*12+T16+ROUND(U16/30,0)))</f>
        <v>3.5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5.38</v>
      </c>
    </row>
  </sheetData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95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94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16">
    <cfRule type="expression" dxfId="93" priority="10">
      <formula>AND($E1="ΠΕ23",$H1="ΌΧΙ")</formula>
    </cfRule>
  </conditionalFormatting>
  <conditionalFormatting sqref="G1:G10 E1:E16">
    <cfRule type="expression" dxfId="92" priority="9">
      <formula>OR(AND($E1="ΠΕ23",$G1="ΑΠΑΙΤΕΙΤΑΙ"),AND($E1="ΠΕ25",$G1="ΔΕΝ ΑΠΑΙΤΕΙΤΑΙ"))</formula>
    </cfRule>
  </conditionalFormatting>
  <conditionalFormatting sqref="G1:H10">
    <cfRule type="expression" dxfId="91" priority="8">
      <formula>AND($G1="ΔΕΝ ΑΠΑΙΤΕΙΤΑΙ",$H1="ΌΧΙ")</formula>
    </cfRule>
  </conditionalFormatting>
  <conditionalFormatting sqref="E1:F10">
    <cfRule type="expression" dxfId="90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6">
    <cfRule type="expression" dxfId="89" priority="6">
      <formula>OR(AND($E11&lt;&gt;"ΠΕ23",$H11="ΝΑΙ",$I11="ΕΠΙΚΟΥΡΙΚΟΣ"),AND($E11&lt;&gt;"ΠΕ23",$H11="ΌΧΙ",$I11="ΚΥΡΙΟΣ"))</formula>
    </cfRule>
  </conditionalFormatting>
  <conditionalFormatting sqref="E11:G16">
    <cfRule type="expression" dxfId="88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16">
    <cfRule type="expression" dxfId="87" priority="4">
      <formula>AND($E11="ΠΕ23",$H11="ΌΧΙ")</formula>
    </cfRule>
  </conditionalFormatting>
  <conditionalFormatting sqref="G11:G16">
    <cfRule type="expression" dxfId="86" priority="3">
      <formula>OR(AND($E11="ΠΕ23",$G11="ΑΠΑΙΤΕΙΤΑΙ"),AND($E11="ΠΕ25",$G11="ΔΕΝ ΑΠΑΙΤΕΙΤΑΙ"))</formula>
    </cfRule>
  </conditionalFormatting>
  <conditionalFormatting sqref="G11:H16">
    <cfRule type="expression" dxfId="85" priority="2">
      <formula>AND($G11="ΔΕΝ ΑΠΑΙΤΕΙΤΑΙ",$H11="ΌΧΙ")</formula>
    </cfRule>
  </conditionalFormatting>
  <conditionalFormatting sqref="E11:F16">
    <cfRule type="expression" dxfId="84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16">
      <formula1>0</formula1>
    </dataValidation>
    <dataValidation type="list" allowBlank="1" showInputMessage="1" showErrorMessage="1" sqref="F11:F16">
      <formula1>ΑΕΙ_ΤΕΙ</formula1>
    </dataValidation>
    <dataValidation type="list" allowBlank="1" showInputMessage="1" showErrorMessage="1" sqref="G11:G16">
      <formula1>ΑΠΑΙΤΕΙΤΑΙ_ΔΕΝ_ΑΠΑΙΤΕΙΤΑΙ</formula1>
    </dataValidation>
    <dataValidation type="list" allowBlank="1" showInputMessage="1" showErrorMessage="1" sqref="E11:E16">
      <formula1>ΚΛΑΔΟΣ_ΕΕΠ</formula1>
    </dataValidation>
    <dataValidation type="decimal" allowBlank="1" showInputMessage="1" showErrorMessage="1" sqref="K11:K16">
      <formula1>0</formula1>
      <formula2>10</formula2>
    </dataValidation>
    <dataValidation type="list" allowBlank="1" showInputMessage="1" showErrorMessage="1" sqref="X11:X16">
      <formula1>ΠΟΛΥΤΕΚΝΟΣ_ΤΡΙΤΕΚΝΟΣ</formula1>
    </dataValidation>
    <dataValidation type="whole" allowBlank="1" showInputMessage="1" showErrorMessage="1" sqref="U11:U16 R11:R16">
      <formula1>0</formula1>
      <formula2>29</formula2>
    </dataValidation>
    <dataValidation type="whole" allowBlank="1" showInputMessage="1" showErrorMessage="1" sqref="T11:T16 Q11:Q16">
      <formula1>0</formula1>
      <formula2>11</formula2>
    </dataValidation>
    <dataValidation type="whole" allowBlank="1" showInputMessage="1" showErrorMessage="1" sqref="S11:S16 P11:P16">
      <formula1>0</formula1>
      <formula2>40</formula2>
    </dataValidation>
    <dataValidation type="list" allowBlank="1" showInputMessage="1" showErrorMessage="1" sqref="Y11:Z16 H11:H16 L11:O16">
      <formula1>NAI_OXI</formula1>
    </dataValidation>
    <dataValidation type="list" allowBlank="1" showInputMessage="1" showErrorMessage="1" sqref="I11:I16">
      <formula1>ΚΑΤΗΓΟΡΙΑ_ΠΙΝΑΚΑ</formula1>
    </dataValidation>
    <dataValidation type="decimal" allowBlank="1" showInputMessage="1" showErrorMessage="1" sqref="V11:V16">
      <formula1>0</formula1>
      <formula2>1</formula2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22"/>
  <sheetViews>
    <sheetView zoomScale="85" zoomScaleNormal="85" workbookViewId="0">
      <selection activeCell="A11" sqref="A11"/>
    </sheetView>
  </sheetViews>
  <sheetFormatPr defaultRowHeight="15"/>
  <cols>
    <col min="1" max="1" width="5.42578125" customWidth="1"/>
    <col min="2" max="2" width="17.28515625" bestFit="1" customWidth="1"/>
    <col min="3" max="3" width="14.85546875" customWidth="1"/>
    <col min="4" max="4" width="16.42578125" bestFit="1" customWidth="1"/>
    <col min="7" max="7" width="15.85546875" customWidth="1"/>
    <col min="9" max="9" width="13" customWidth="1"/>
    <col min="10" max="10" width="13.28515625" customWidth="1"/>
    <col min="17" max="17" width="8.5703125" customWidth="1"/>
    <col min="19" max="21" width="6.7109375" bestFit="1" customWidth="1"/>
    <col min="24" max="24" width="5" customWidth="1"/>
    <col min="25" max="25" width="6.5703125" customWidth="1"/>
    <col min="26" max="26" width="7.28515625" customWidth="1"/>
    <col min="27" max="27" width="6" customWidth="1"/>
    <col min="32" max="33" width="6.7109375" bestFit="1" customWidth="1"/>
    <col min="35" max="36" width="6.710937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822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6" customFormat="1">
      <c r="A11" s="28">
        <f>IF(ISBLANK(#REF!),"",IF(ISNUMBER(A10),A10+1,1))</f>
        <v>1</v>
      </c>
      <c r="B11" s="16" t="s">
        <v>391</v>
      </c>
      <c r="C11" s="16" t="s">
        <v>392</v>
      </c>
      <c r="D11" s="16" t="s">
        <v>291</v>
      </c>
      <c r="E11" s="16" t="s">
        <v>43</v>
      </c>
      <c r="F11" s="16" t="s">
        <v>89</v>
      </c>
      <c r="G11" s="16" t="s">
        <v>61</v>
      </c>
      <c r="H11" s="16" t="s">
        <v>14</v>
      </c>
      <c r="I11" s="16" t="s">
        <v>13</v>
      </c>
      <c r="J11" s="90">
        <v>38301</v>
      </c>
      <c r="K11" s="54">
        <v>8.0500000000000007</v>
      </c>
      <c r="L11" s="17"/>
      <c r="M11" s="17"/>
      <c r="N11" s="17"/>
      <c r="O11" s="17"/>
      <c r="P11" s="16">
        <v>0</v>
      </c>
      <c r="Q11" s="16">
        <v>0</v>
      </c>
      <c r="R11" s="16">
        <v>0</v>
      </c>
      <c r="S11" s="16">
        <v>0</v>
      </c>
      <c r="T11" s="16">
        <v>11</v>
      </c>
      <c r="U11" s="16">
        <v>20</v>
      </c>
      <c r="V11" s="26"/>
      <c r="W11" s="87"/>
      <c r="X11" s="17"/>
      <c r="Y11" s="17" t="s">
        <v>14</v>
      </c>
      <c r="Z11" s="17" t="s">
        <v>14</v>
      </c>
      <c r="AA11" s="23">
        <f>IF(ISBLANK(#REF!),"",IF(K11&gt;5,ROUND(0.5*(K11-5),2),0))</f>
        <v>1.53</v>
      </c>
      <c r="AB11" s="23">
        <f>IF(ISBLANK(#REF!),"",IF(L11="ΝΑΙ",6,(IF(M11="ΝΑΙ",4,0))))</f>
        <v>0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0</v>
      </c>
      <c r="AE11" s="23">
        <f>IF(ISBLANK(#REF!),"",MIN(3,0.5*INT((P11*12+Q11+ROUND(R11/30,0))/6)))</f>
        <v>0</v>
      </c>
      <c r="AF11" s="23">
        <f>IF(ISBLANK(#REF!),"",0.25*(S11*12+T11+ROUND(U11/30,0)))</f>
        <v>3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4.53</v>
      </c>
    </row>
    <row r="12" spans="1:37" s="16" customFormat="1">
      <c r="A12" s="28">
        <f>IF(ISBLANK(#REF!),"",IF(ISNUMBER(A11),A11+1,1))</f>
        <v>2</v>
      </c>
      <c r="B12" s="16" t="s">
        <v>389</v>
      </c>
      <c r="C12" s="16" t="s">
        <v>109</v>
      </c>
      <c r="D12" s="16" t="s">
        <v>107</v>
      </c>
      <c r="E12" s="16" t="s">
        <v>43</v>
      </c>
      <c r="F12" s="16" t="s">
        <v>89</v>
      </c>
      <c r="G12" s="16" t="s">
        <v>61</v>
      </c>
      <c r="H12" s="16" t="s">
        <v>14</v>
      </c>
      <c r="I12" s="16" t="s">
        <v>13</v>
      </c>
      <c r="J12" s="90">
        <v>39370</v>
      </c>
      <c r="K12" s="54">
        <v>7.97</v>
      </c>
      <c r="L12" s="17"/>
      <c r="M12" s="17"/>
      <c r="N12" s="17"/>
      <c r="O12" s="17"/>
      <c r="P12" s="16">
        <v>1</v>
      </c>
      <c r="Q12" s="16">
        <v>10</v>
      </c>
      <c r="R12" s="16">
        <v>0</v>
      </c>
      <c r="S12" s="16">
        <v>0</v>
      </c>
      <c r="T12" s="16">
        <v>5</v>
      </c>
      <c r="U12" s="16">
        <v>19</v>
      </c>
      <c r="V12" s="26"/>
      <c r="W12" s="87"/>
      <c r="X12" s="17"/>
      <c r="Y12" s="17" t="s">
        <v>14</v>
      </c>
      <c r="Z12" s="17" t="s">
        <v>14</v>
      </c>
      <c r="AA12" s="23">
        <f>IF(ISBLANK(#REF!),"",IF(K12&gt;5,ROUND(0.5*(K12-5),2),0))</f>
        <v>1.49</v>
      </c>
      <c r="AB12" s="23">
        <f>IF(ISBLANK(#REF!),"",IF(L12="ΝΑΙ",6,(IF(M12="ΝΑΙ",4,0))))</f>
        <v>0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0</v>
      </c>
      <c r="AE12" s="23">
        <f>IF(ISBLANK(#REF!),"",MIN(3,0.5*INT((P12*12+Q12+ROUND(R12/30,0))/6)))</f>
        <v>1.5</v>
      </c>
      <c r="AF12" s="23">
        <f>IF(ISBLANK(#REF!),"",0.25*(S12*12+T12+ROUND(U12/30,0)))</f>
        <v>1.5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0</v>
      </c>
      <c r="AJ12" s="27">
        <f>IF(ISBLANK(#REF!),"",MAX(AG12:AI12))</f>
        <v>0</v>
      </c>
      <c r="AK12" s="181">
        <f>IF(ISBLANK(#REF!),"",AA12+SUM(AD12:AF12,AJ12))</f>
        <v>4.49</v>
      </c>
    </row>
    <row r="13" spans="1:37" s="16" customFormat="1">
      <c r="A13" s="28">
        <f>IF(ISBLANK(#REF!),"",IF(ISNUMBER(A12),A12+1,1))</f>
        <v>3</v>
      </c>
      <c r="B13" s="16" t="s">
        <v>385</v>
      </c>
      <c r="C13" s="16" t="s">
        <v>231</v>
      </c>
      <c r="D13" s="16" t="s">
        <v>127</v>
      </c>
      <c r="E13" s="16" t="s">
        <v>43</v>
      </c>
      <c r="F13" s="16" t="s">
        <v>89</v>
      </c>
      <c r="G13" s="16" t="s">
        <v>61</v>
      </c>
      <c r="H13" s="16" t="s">
        <v>14</v>
      </c>
      <c r="I13" s="16" t="s">
        <v>13</v>
      </c>
      <c r="J13" s="90">
        <v>41039</v>
      </c>
      <c r="K13" s="54">
        <v>6.83</v>
      </c>
      <c r="L13" s="17"/>
      <c r="M13" s="17"/>
      <c r="N13" s="17"/>
      <c r="O13" s="17"/>
      <c r="P13" s="16">
        <v>0</v>
      </c>
      <c r="Q13" s="16">
        <v>6</v>
      </c>
      <c r="R13" s="16">
        <v>20</v>
      </c>
      <c r="S13" s="16">
        <v>0</v>
      </c>
      <c r="T13" s="16">
        <v>5</v>
      </c>
      <c r="U13" s="16">
        <v>20</v>
      </c>
      <c r="V13" s="26"/>
      <c r="W13" s="87"/>
      <c r="X13" s="17"/>
      <c r="Y13" s="17" t="s">
        <v>12</v>
      </c>
      <c r="Z13" s="17" t="s">
        <v>14</v>
      </c>
      <c r="AA13" s="23">
        <f>IF(ISBLANK(#REF!),"",IF(K13&gt;5,ROUND(0.5*(K13-5),2),0))</f>
        <v>0.92</v>
      </c>
      <c r="AB13" s="23">
        <f>IF(ISBLANK(#REF!),"",IF(L13="ΝΑΙ",6,(IF(M13="ΝΑΙ",4,0))))</f>
        <v>0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0</v>
      </c>
      <c r="AE13" s="23">
        <f>IF(ISBLANK(#REF!),"",MIN(3,0.5*INT((P13*12+Q13+ROUND(R13/30,0))/6)))</f>
        <v>0.5</v>
      </c>
      <c r="AF13" s="23">
        <f>IF(ISBLANK(#REF!),"",0.25*(S13*12+T13+ROUND(U13/30,0)))</f>
        <v>1.5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2.92</v>
      </c>
    </row>
    <row r="14" spans="1:37" s="16" customFormat="1">
      <c r="A14" s="28">
        <f>IF(ISBLANK(#REF!),"",IF(ISNUMBER(A13),A13+1,1))</f>
        <v>4</v>
      </c>
      <c r="B14" s="16" t="s">
        <v>386</v>
      </c>
      <c r="C14" s="16" t="s">
        <v>244</v>
      </c>
      <c r="D14" s="16" t="s">
        <v>196</v>
      </c>
      <c r="E14" s="16" t="s">
        <v>43</v>
      </c>
      <c r="F14" s="16" t="s">
        <v>89</v>
      </c>
      <c r="G14" s="16" t="s">
        <v>61</v>
      </c>
      <c r="H14" s="16" t="s">
        <v>14</v>
      </c>
      <c r="I14" s="16" t="s">
        <v>13</v>
      </c>
      <c r="J14" s="90">
        <v>38637</v>
      </c>
      <c r="K14" s="54">
        <v>7.39</v>
      </c>
      <c r="L14" s="17"/>
      <c r="M14" s="17"/>
      <c r="N14" s="17"/>
      <c r="O14" s="17"/>
      <c r="P14" s="16">
        <v>0</v>
      </c>
      <c r="Q14" s="16">
        <v>5</v>
      </c>
      <c r="R14" s="16">
        <v>13</v>
      </c>
      <c r="S14" s="16">
        <v>0</v>
      </c>
      <c r="T14" s="16">
        <v>5</v>
      </c>
      <c r="U14" s="16">
        <v>20</v>
      </c>
      <c r="V14" s="26"/>
      <c r="W14" s="87"/>
      <c r="X14" s="17"/>
      <c r="Y14" s="17" t="s">
        <v>14</v>
      </c>
      <c r="Z14" s="17" t="s">
        <v>14</v>
      </c>
      <c r="AA14" s="23">
        <f>IF(ISBLANK(#REF!),"",IF(K14&gt;5,ROUND(0.5*(K14-5),2),0))</f>
        <v>1.2</v>
      </c>
      <c r="AB14" s="23">
        <f>IF(ISBLANK(#REF!),"",IF(L14="ΝΑΙ",6,(IF(M14="ΝΑΙ",4,0))))</f>
        <v>0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0</v>
      </c>
      <c r="AE14" s="23">
        <f>IF(ISBLANK(#REF!),"",MIN(3,0.5*INT((P14*12+Q14+ROUND(R14/30,0))/6)))</f>
        <v>0</v>
      </c>
      <c r="AF14" s="23">
        <f>IF(ISBLANK(#REF!),"",0.25*(S14*12+T14+ROUND(U14/30,0)))</f>
        <v>1.5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2.7</v>
      </c>
    </row>
    <row r="15" spans="1:37" s="16" customFormat="1">
      <c r="A15" s="28">
        <f>IF(ISBLANK(#REF!),"",IF(ISNUMBER(A14),A14+1,1))</f>
        <v>5</v>
      </c>
      <c r="B15" s="16" t="s">
        <v>381</v>
      </c>
      <c r="C15" s="16" t="s">
        <v>382</v>
      </c>
      <c r="D15" s="16" t="s">
        <v>167</v>
      </c>
      <c r="E15" s="16" t="s">
        <v>43</v>
      </c>
      <c r="F15" s="16" t="s">
        <v>89</v>
      </c>
      <c r="G15" s="16" t="s">
        <v>61</v>
      </c>
      <c r="H15" s="16" t="s">
        <v>14</v>
      </c>
      <c r="I15" s="16" t="s">
        <v>13</v>
      </c>
      <c r="J15" s="90">
        <v>39836</v>
      </c>
      <c r="K15" s="54">
        <v>8.17</v>
      </c>
      <c r="L15" s="17"/>
      <c r="M15" s="17"/>
      <c r="N15" s="17"/>
      <c r="O15" s="17"/>
      <c r="P15" s="16">
        <v>0</v>
      </c>
      <c r="Q15" s="16">
        <v>2</v>
      </c>
      <c r="R15" s="16">
        <v>26</v>
      </c>
      <c r="S15" s="16">
        <v>0</v>
      </c>
      <c r="T15" s="16">
        <v>0</v>
      </c>
      <c r="U15" s="16">
        <v>0</v>
      </c>
      <c r="V15" s="26"/>
      <c r="W15" s="87"/>
      <c r="X15" s="17"/>
      <c r="Y15" s="17" t="s">
        <v>14</v>
      </c>
      <c r="Z15" s="17" t="s">
        <v>14</v>
      </c>
      <c r="AA15" s="23">
        <f>IF(ISBLANK(#REF!),"",IF(K15&gt;5,ROUND(0.5*(K15-5),2),0))</f>
        <v>1.59</v>
      </c>
      <c r="AB15" s="23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0</v>
      </c>
      <c r="AE15" s="23">
        <f>IF(ISBLANK(#REF!),"",MIN(3,0.5*INT((P15*12+Q15+ROUND(R15/30,0))/6)))</f>
        <v>0</v>
      </c>
      <c r="AF15" s="23">
        <f>IF(ISBLANK(#REF!),"",0.25*(S15*12+T15+ROUND(U15/30,0)))</f>
        <v>0</v>
      </c>
      <c r="AG15" s="27">
        <f>IF(ISBLANK(#REF!),"",IF(V15&gt;=67%,7,0))</f>
        <v>0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0</v>
      </c>
      <c r="AK15" s="181">
        <f>IF(ISBLANK(#REF!),"",AA15+SUM(AD15:AF15,AJ15))</f>
        <v>1.59</v>
      </c>
    </row>
    <row r="16" spans="1:37" s="16" customFormat="1">
      <c r="A16" s="28">
        <f>IF(ISBLANK(#REF!),"",IF(ISNUMBER(A15),A15+1,1))</f>
        <v>6</v>
      </c>
      <c r="B16" s="16" t="s">
        <v>403</v>
      </c>
      <c r="C16" s="16" t="s">
        <v>158</v>
      </c>
      <c r="D16" s="16" t="s">
        <v>130</v>
      </c>
      <c r="E16" s="16" t="s">
        <v>43</v>
      </c>
      <c r="F16" s="16" t="s">
        <v>89</v>
      </c>
      <c r="G16" s="16" t="s">
        <v>61</v>
      </c>
      <c r="H16" s="16" t="s">
        <v>14</v>
      </c>
      <c r="I16" s="16" t="s">
        <v>13</v>
      </c>
      <c r="J16" s="90">
        <v>40858</v>
      </c>
      <c r="K16" s="54">
        <v>7.12</v>
      </c>
      <c r="L16" s="17"/>
      <c r="M16" s="17"/>
      <c r="N16" s="17"/>
      <c r="O16" s="17"/>
      <c r="P16" s="16">
        <v>0</v>
      </c>
      <c r="Q16" s="16">
        <v>7</v>
      </c>
      <c r="R16" s="16">
        <v>20</v>
      </c>
      <c r="S16" s="16">
        <v>0</v>
      </c>
      <c r="T16" s="16">
        <v>0</v>
      </c>
      <c r="U16" s="16">
        <v>0</v>
      </c>
      <c r="V16" s="26"/>
      <c r="W16" s="87"/>
      <c r="X16" s="17"/>
      <c r="Y16" s="17" t="s">
        <v>14</v>
      </c>
      <c r="Z16" s="17" t="s">
        <v>14</v>
      </c>
      <c r="AA16" s="23">
        <f>IF(ISBLANK(#REF!),"",IF(K16&gt;5,ROUND(0.5*(K16-5),2),0))</f>
        <v>1.06</v>
      </c>
      <c r="AB16" s="23">
        <f>IF(ISBLANK(#REF!),"",IF(L16="ΝΑΙ",6,(IF(M16="ΝΑΙ",4,0))))</f>
        <v>0</v>
      </c>
      <c r="AC16" s="23">
        <f>IF(ISBLANK(#REF!),"",IF(E16="ΠΕ23",IF(N16="ΝΑΙ",3,(IF(O16="ΝΑΙ",2,0))),IF(N16="ΝΑΙ",3,(IF(O16="ΝΑΙ",2,0)))))</f>
        <v>0</v>
      </c>
      <c r="AD16" s="23">
        <f>IF(ISBLANK(#REF!),"",MAX(AB16:AC16))</f>
        <v>0</v>
      </c>
      <c r="AE16" s="23">
        <f>IF(ISBLANK(#REF!),"",MIN(3,0.5*INT((P16*12+Q16+ROUND(R16/30,0))/6)))</f>
        <v>0.5</v>
      </c>
      <c r="AF16" s="23">
        <f>IF(ISBLANK(#REF!),"",0.25*(S16*12+T16+ROUND(U16/30,0)))</f>
        <v>0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1.56</v>
      </c>
    </row>
    <row r="17" spans="1:37" s="16" customFormat="1">
      <c r="A17" s="28">
        <f>IF(ISBLANK(#REF!),"",IF(ISNUMBER(A16),A16+1,1))</f>
        <v>7</v>
      </c>
      <c r="B17" s="16" t="s">
        <v>393</v>
      </c>
      <c r="C17" s="16" t="s">
        <v>190</v>
      </c>
      <c r="D17" s="16" t="s">
        <v>112</v>
      </c>
      <c r="E17" s="16" t="s">
        <v>43</v>
      </c>
      <c r="F17" s="16" t="s">
        <v>89</v>
      </c>
      <c r="G17" s="16" t="s">
        <v>61</v>
      </c>
      <c r="H17" s="16" t="s">
        <v>14</v>
      </c>
      <c r="I17" s="16" t="s">
        <v>13</v>
      </c>
      <c r="J17" s="90">
        <v>41221</v>
      </c>
      <c r="K17" s="54">
        <v>7.95</v>
      </c>
      <c r="L17" s="17"/>
      <c r="M17" s="17"/>
      <c r="N17" s="17"/>
      <c r="O17" s="17"/>
      <c r="P17" s="16">
        <v>0</v>
      </c>
      <c r="Q17" s="16">
        <v>5</v>
      </c>
      <c r="R17" s="16">
        <v>0</v>
      </c>
      <c r="S17" s="16">
        <v>0</v>
      </c>
      <c r="T17" s="16">
        <v>0</v>
      </c>
      <c r="U17" s="16">
        <v>0</v>
      </c>
      <c r="V17" s="26"/>
      <c r="W17" s="87"/>
      <c r="X17" s="17"/>
      <c r="Y17" s="17" t="s">
        <v>14</v>
      </c>
      <c r="Z17" s="17" t="s">
        <v>14</v>
      </c>
      <c r="AA17" s="23">
        <f>IF(ISBLANK(#REF!),"",IF(K17&gt;5,ROUND(0.5*(K17-5),2),0))</f>
        <v>1.48</v>
      </c>
      <c r="AB17" s="23">
        <f>IF(ISBLANK(#REF!),"",IF(L17="ΝΑΙ",6,(IF(M17="ΝΑΙ",4,0))))</f>
        <v>0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0</v>
      </c>
      <c r="AE17" s="23">
        <f>IF(ISBLANK(#REF!),"",MIN(3,0.5*INT((P17*12+Q17+ROUND(R17/30,0))/6)))</f>
        <v>0</v>
      </c>
      <c r="AF17" s="23">
        <f>IF(ISBLANK(#REF!),"",0.25*(S17*12+T17+ROUND(U17/30,0)))</f>
        <v>0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1.48</v>
      </c>
    </row>
    <row r="18" spans="1:37" s="16" customFormat="1">
      <c r="A18" s="28">
        <f>IF(ISBLANK(#REF!),"",IF(ISNUMBER(A17),A17+1,1))</f>
        <v>8</v>
      </c>
      <c r="B18" s="16" t="s">
        <v>354</v>
      </c>
      <c r="C18" s="16" t="s">
        <v>120</v>
      </c>
      <c r="D18" s="16" t="s">
        <v>184</v>
      </c>
      <c r="E18" s="16" t="s">
        <v>43</v>
      </c>
      <c r="F18" s="16" t="s">
        <v>89</v>
      </c>
      <c r="G18" s="16" t="s">
        <v>61</v>
      </c>
      <c r="H18" s="16" t="s">
        <v>14</v>
      </c>
      <c r="I18" s="16" t="s">
        <v>13</v>
      </c>
      <c r="J18" s="90">
        <v>41786</v>
      </c>
      <c r="K18" s="54">
        <v>7.87</v>
      </c>
      <c r="L18" s="17"/>
      <c r="M18" s="17"/>
      <c r="N18" s="17"/>
      <c r="O18" s="17"/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26"/>
      <c r="W18" s="87"/>
      <c r="X18" s="17"/>
      <c r="Y18" s="17" t="s">
        <v>14</v>
      </c>
      <c r="Z18" s="17" t="s">
        <v>14</v>
      </c>
      <c r="AA18" s="23">
        <f>IF(ISBLANK(#REF!),"",IF(K18&gt;5,ROUND(0.5*(K18-5),2),0))</f>
        <v>1.44</v>
      </c>
      <c r="AB18" s="23">
        <f>IF(ISBLANK(#REF!),"",IF(L18="ΝΑΙ",6,(IF(M18="ΝΑΙ",4,0))))</f>
        <v>0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0</v>
      </c>
      <c r="AE18" s="23">
        <f>IF(ISBLANK(#REF!),"",MIN(3,0.5*INT((P18*12+Q18+ROUND(R18/30,0))/6)))</f>
        <v>0</v>
      </c>
      <c r="AF18" s="23">
        <f>IF(ISBLANK(#REF!),"",0.25*(S18*12+T18+ROUND(U18/30,0)))</f>
        <v>0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0</v>
      </c>
      <c r="AJ18" s="27">
        <f>IF(ISBLANK(#REF!),"",MAX(AG18:AI18))</f>
        <v>0</v>
      </c>
      <c r="AK18" s="181">
        <f>IF(ISBLANK(#REF!),"",AA18+SUM(AD18:AF18,AJ18))</f>
        <v>1.44</v>
      </c>
    </row>
    <row r="19" spans="1:37" s="16" customFormat="1">
      <c r="A19" s="28">
        <f>IF(ISBLANK(#REF!),"",IF(ISNUMBER(A18),A18+1,1))</f>
        <v>9</v>
      </c>
      <c r="B19" s="16" t="s">
        <v>400</v>
      </c>
      <c r="C19" s="16" t="s">
        <v>401</v>
      </c>
      <c r="D19" s="16" t="s">
        <v>402</v>
      </c>
      <c r="E19" s="16" t="s">
        <v>43</v>
      </c>
      <c r="F19" s="16" t="s">
        <v>89</v>
      </c>
      <c r="G19" s="16" t="s">
        <v>61</v>
      </c>
      <c r="H19" s="16" t="s">
        <v>14</v>
      </c>
      <c r="I19" s="16" t="s">
        <v>13</v>
      </c>
      <c r="J19" s="90">
        <v>42684</v>
      </c>
      <c r="K19" s="54">
        <v>7.81</v>
      </c>
      <c r="L19" s="17"/>
      <c r="M19" s="17"/>
      <c r="N19" s="17"/>
      <c r="O19" s="17"/>
      <c r="P19" s="16">
        <v>0</v>
      </c>
      <c r="Q19" s="16">
        <v>0</v>
      </c>
      <c r="R19" s="16">
        <v>26</v>
      </c>
      <c r="S19" s="16">
        <v>0</v>
      </c>
      <c r="T19" s="16">
        <v>0</v>
      </c>
      <c r="U19" s="16">
        <v>0</v>
      </c>
      <c r="V19" s="26"/>
      <c r="W19" s="87"/>
      <c r="X19" s="17"/>
      <c r="Y19" s="17" t="s">
        <v>14</v>
      </c>
      <c r="Z19" s="17" t="s">
        <v>14</v>
      </c>
      <c r="AA19" s="23">
        <f>IF(ISBLANK(#REF!),"",IF(K19&gt;5,ROUND(0.5*(K19-5),2),0))</f>
        <v>1.41</v>
      </c>
      <c r="AB19" s="23">
        <f>IF(ISBLANK(#REF!),"",IF(L19="ΝΑΙ",6,(IF(M19="ΝΑΙ",4,0))))</f>
        <v>0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0</v>
      </c>
      <c r="AE19" s="23">
        <f>IF(ISBLANK(#REF!),"",MIN(3,0.5*INT((P19*12+Q19+ROUND(R19/30,0))/6)))</f>
        <v>0</v>
      </c>
      <c r="AF19" s="23">
        <f>IF(ISBLANK(#REF!),"",0.25*(S19*12+T19+ROUND(U19/30,0)))</f>
        <v>0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1.41</v>
      </c>
    </row>
    <row r="20" spans="1:37" s="16" customFormat="1">
      <c r="A20" s="28">
        <f>IF(ISBLANK(#REF!),"",IF(ISNUMBER(A19),A19+1,1))</f>
        <v>10</v>
      </c>
      <c r="B20" s="16" t="s">
        <v>398</v>
      </c>
      <c r="C20" s="16" t="s">
        <v>399</v>
      </c>
      <c r="D20" s="16" t="s">
        <v>184</v>
      </c>
      <c r="E20" s="16" t="s">
        <v>43</v>
      </c>
      <c r="F20" s="16" t="s">
        <v>89</v>
      </c>
      <c r="G20" s="16" t="s">
        <v>61</v>
      </c>
      <c r="H20" s="16" t="s">
        <v>14</v>
      </c>
      <c r="I20" s="16" t="s">
        <v>13</v>
      </c>
      <c r="J20" s="90">
        <v>42131</v>
      </c>
      <c r="K20" s="54">
        <v>6.87</v>
      </c>
      <c r="L20" s="17"/>
      <c r="M20" s="17"/>
      <c r="N20" s="17"/>
      <c r="O20" s="17"/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26"/>
      <c r="W20" s="87"/>
      <c r="X20" s="17"/>
      <c r="Y20" s="17" t="s">
        <v>12</v>
      </c>
      <c r="Z20" s="17" t="s">
        <v>14</v>
      </c>
      <c r="AA20" s="23">
        <f>IF(ISBLANK(#REF!),"",IF(K20&gt;5,ROUND(0.5*(K20-5),2),0))</f>
        <v>0.94</v>
      </c>
      <c r="AB20" s="23">
        <f>IF(ISBLANK(#REF!),"",IF(L20="ΝΑΙ",6,(IF(M20="ΝΑΙ",4,0))))</f>
        <v>0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0</v>
      </c>
      <c r="AE20" s="23">
        <f>IF(ISBLANK(#REF!),"",MIN(3,0.5*INT((P20*12+Q20+ROUND(R20/30,0))/6)))</f>
        <v>0</v>
      </c>
      <c r="AF20" s="23">
        <f>IF(ISBLANK(#REF!),"",0.25*(S20*12+T20+ROUND(U20/30,0)))</f>
        <v>0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0.94</v>
      </c>
    </row>
    <row r="21" spans="1:37" s="16" customFormat="1">
      <c r="A21" s="28">
        <f>IF(ISBLANK(#REF!),"",IF(ISNUMBER(A20),A20+1,1))</f>
        <v>11</v>
      </c>
      <c r="B21" s="16" t="s">
        <v>390</v>
      </c>
      <c r="C21" s="16" t="s">
        <v>313</v>
      </c>
      <c r="D21" s="16" t="s">
        <v>96</v>
      </c>
      <c r="E21" s="16" t="s">
        <v>43</v>
      </c>
      <c r="F21" s="16" t="s">
        <v>89</v>
      </c>
      <c r="G21" s="16" t="s">
        <v>61</v>
      </c>
      <c r="H21" s="16" t="s">
        <v>14</v>
      </c>
      <c r="I21" s="16" t="s">
        <v>13</v>
      </c>
      <c r="J21" s="90">
        <v>41793</v>
      </c>
      <c r="K21" s="54">
        <v>6.78</v>
      </c>
      <c r="L21" s="17"/>
      <c r="M21" s="17"/>
      <c r="N21" s="17"/>
      <c r="O21" s="17"/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26"/>
      <c r="W21" s="87"/>
      <c r="X21" s="17"/>
      <c r="Y21" s="17" t="s">
        <v>14</v>
      </c>
      <c r="Z21" s="17" t="s">
        <v>14</v>
      </c>
      <c r="AA21" s="23">
        <f>IF(ISBLANK(#REF!),"",IF(K21&gt;5,ROUND(0.5*(K21-5),2),0))</f>
        <v>0.89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0</v>
      </c>
      <c r="AF21" s="23">
        <f>IF(ISBLANK(#REF!),"",0.25*(S21*12+T21+ROUND(U21/30,0)))</f>
        <v>0</v>
      </c>
      <c r="AG21" s="27">
        <f>IF(ISBLANK(#REF!),"",IF(V21&gt;=67%,7,0))</f>
        <v>0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0</v>
      </c>
      <c r="AK21" s="181">
        <f>IF(ISBLANK(#REF!),"",AA21+SUM(AD21:AF21,AJ21))</f>
        <v>0.89</v>
      </c>
    </row>
    <row r="22" spans="1:37" s="16" customFormat="1">
      <c r="A22" s="28">
        <f>IF(ISBLANK(#REF!),"",IF(ISNUMBER(A21),A21+1,1))</f>
        <v>12</v>
      </c>
      <c r="B22" s="16" t="s">
        <v>320</v>
      </c>
      <c r="C22" s="16" t="s">
        <v>151</v>
      </c>
      <c r="D22" s="16" t="s">
        <v>245</v>
      </c>
      <c r="E22" s="16" t="s">
        <v>43</v>
      </c>
      <c r="F22" s="16" t="s">
        <v>89</v>
      </c>
      <c r="G22" s="16" t="s">
        <v>61</v>
      </c>
      <c r="H22" s="16" t="s">
        <v>14</v>
      </c>
      <c r="I22" s="16" t="s">
        <v>13</v>
      </c>
      <c r="J22" s="90">
        <v>41586</v>
      </c>
      <c r="K22" s="54">
        <v>6.71</v>
      </c>
      <c r="L22" s="17"/>
      <c r="M22" s="17"/>
      <c r="N22" s="17"/>
      <c r="O22" s="17"/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26"/>
      <c r="W22" s="87"/>
      <c r="X22" s="17" t="s">
        <v>32</v>
      </c>
      <c r="Y22" s="17" t="s">
        <v>14</v>
      </c>
      <c r="Z22" s="17" t="s">
        <v>14</v>
      </c>
      <c r="AA22" s="23">
        <f>IF(ISBLANK(#REF!),"",IF(K22&gt;5,ROUND(0.5*(K22-5),2),0))</f>
        <v>0.86</v>
      </c>
      <c r="AB22" s="23">
        <f>IF(ISBLANK(#REF!),"",IF(L22="ΝΑΙ",6,(IF(M22="ΝΑΙ",4,0))))</f>
        <v>0</v>
      </c>
      <c r="AC22" s="23">
        <f>IF(ISBLANK(#REF!),"",IF(E22="ΠΕ23",IF(N22="ΝΑΙ",3,(IF(O22="ΝΑΙ",2,0))),IF(N22="ΝΑΙ",3,(IF(O22="ΝΑΙ",2,0)))))</f>
        <v>0</v>
      </c>
      <c r="AD22" s="23">
        <f>IF(ISBLANK(#REF!),"",MAX(AB22:AC22))</f>
        <v>0</v>
      </c>
      <c r="AE22" s="23">
        <f>IF(ISBLANK(#REF!),"",MIN(3,0.5*INT((P22*12+Q22+ROUND(R22/30,0))/6)))</f>
        <v>0</v>
      </c>
      <c r="AF22" s="23">
        <f>IF(ISBLANK(#REF!),"",0.25*(S22*12+T22+ROUND(U22/30,0)))</f>
        <v>0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0.86</v>
      </c>
    </row>
  </sheetData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83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82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22">
    <cfRule type="expression" dxfId="81" priority="10">
      <formula>AND($E1="ΠΕ23",$H1="ΌΧΙ")</formula>
    </cfRule>
  </conditionalFormatting>
  <conditionalFormatting sqref="G1:G10 E1:E22">
    <cfRule type="expression" dxfId="80" priority="9">
      <formula>OR(AND($E1="ΠΕ23",$G1="ΑΠΑΙΤΕΙΤΑΙ"),AND($E1="ΠΕ25",$G1="ΔΕΝ ΑΠΑΙΤΕΙΤΑΙ"))</formula>
    </cfRule>
  </conditionalFormatting>
  <conditionalFormatting sqref="G1:H10">
    <cfRule type="expression" dxfId="79" priority="8">
      <formula>AND($G1="ΔΕΝ ΑΠΑΙΤΕΙΤΑΙ",$H1="ΌΧΙ")</formula>
    </cfRule>
  </conditionalFormatting>
  <conditionalFormatting sqref="E1:F10">
    <cfRule type="expression" dxfId="78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22">
    <cfRule type="expression" dxfId="77" priority="6">
      <formula>OR(AND($E11&lt;&gt;"ΠΕ23",$H11="ΝΑΙ",$I11="ΕΠΙΚΟΥΡΙΚΟΣ"),AND($E11&lt;&gt;"ΠΕ23",$H11="ΌΧΙ",$I11="ΚΥΡΙΟΣ"))</formula>
    </cfRule>
  </conditionalFormatting>
  <conditionalFormatting sqref="E11:G22">
    <cfRule type="expression" dxfId="76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2">
    <cfRule type="expression" dxfId="75" priority="4">
      <formula>AND($E11="ΠΕ23",$H11="ΌΧΙ")</formula>
    </cfRule>
  </conditionalFormatting>
  <conditionalFormatting sqref="G11:G22">
    <cfRule type="expression" dxfId="74" priority="3">
      <formula>OR(AND($E11="ΠΕ23",$G11="ΑΠΑΙΤΕΙΤΑΙ"),AND($E11="ΠΕ25",$G11="ΔΕΝ ΑΠΑΙΤΕΙΤΑΙ"))</formula>
    </cfRule>
  </conditionalFormatting>
  <conditionalFormatting sqref="G11:H22">
    <cfRule type="expression" dxfId="73" priority="2">
      <formula>AND($G11="ΔΕΝ ΑΠΑΙΤΕΙΤΑΙ",$H11="ΌΧΙ")</formula>
    </cfRule>
  </conditionalFormatting>
  <conditionalFormatting sqref="E11:F22">
    <cfRule type="expression" dxfId="72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22">
      <formula1>0</formula1>
    </dataValidation>
    <dataValidation type="list" allowBlank="1" showInputMessage="1" showErrorMessage="1" sqref="F11:F22">
      <formula1>ΑΕΙ_ΤΕΙ</formula1>
    </dataValidation>
    <dataValidation type="list" allowBlank="1" showInputMessage="1" showErrorMessage="1" sqref="G11:G22">
      <formula1>ΑΠΑΙΤΕΙΤΑΙ_ΔΕΝ_ΑΠΑΙΤΕΙΤΑΙ</formula1>
    </dataValidation>
    <dataValidation type="list" allowBlank="1" showInputMessage="1" showErrorMessage="1" sqref="E11:E22">
      <formula1>ΚΛΑΔΟΣ_ΕΕΠ</formula1>
    </dataValidation>
    <dataValidation type="decimal" allowBlank="1" showInputMessage="1" showErrorMessage="1" sqref="K11:K22">
      <formula1>0</formula1>
      <formula2>10</formula2>
    </dataValidation>
    <dataValidation type="list" allowBlank="1" showInputMessage="1" showErrorMessage="1" sqref="X11:X22">
      <formula1>ΠΟΛΥΤΕΚΝΟΣ_ΤΡΙΤΕΚΝΟΣ</formula1>
    </dataValidation>
    <dataValidation type="whole" allowBlank="1" showInputMessage="1" showErrorMessage="1" sqref="U11:U22 R11:R22">
      <formula1>0</formula1>
      <formula2>29</formula2>
    </dataValidation>
    <dataValidation type="whole" allowBlank="1" showInputMessage="1" showErrorMessage="1" sqref="T11:T22 Q11:Q22">
      <formula1>0</formula1>
      <formula2>11</formula2>
    </dataValidation>
    <dataValidation type="whole" allowBlank="1" showInputMessage="1" showErrorMessage="1" sqref="S11:S22 P11:P22">
      <formula1>0</formula1>
      <formula2>40</formula2>
    </dataValidation>
    <dataValidation type="list" allowBlank="1" showInputMessage="1" showErrorMessage="1" sqref="Y11:Z22 H11:H22 L11:O22">
      <formula1>NAI_OXI</formula1>
    </dataValidation>
    <dataValidation type="list" allowBlank="1" showInputMessage="1" showErrorMessage="1" sqref="I11:I22">
      <formula1>ΚΑΤΗΓΟΡΙΑ_ΠΙΝΑΚΑ</formula1>
    </dataValidation>
    <dataValidation type="decimal" allowBlank="1" showInputMessage="1" showErrorMessage="1" sqref="V11:V22">
      <formula1>0</formula1>
      <formula2>1</formula2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85"/>
  <sheetViews>
    <sheetView zoomScale="85" zoomScaleNormal="85" workbookViewId="0">
      <selection activeCell="A11" sqref="A11"/>
    </sheetView>
  </sheetViews>
  <sheetFormatPr defaultRowHeight="15"/>
  <cols>
    <col min="1" max="1" width="6" customWidth="1"/>
    <col min="2" max="2" width="17.7109375" bestFit="1" customWidth="1"/>
    <col min="3" max="3" width="20.42578125" customWidth="1"/>
    <col min="4" max="4" width="16.85546875" customWidth="1"/>
    <col min="7" max="7" width="16.85546875" customWidth="1"/>
    <col min="10" max="10" width="13.42578125" customWidth="1"/>
    <col min="24" max="24" width="10.7109375" bestFit="1" customWidth="1"/>
    <col min="25" max="25" width="6.5703125" customWidth="1"/>
    <col min="26" max="26" width="7.42578125" customWidth="1"/>
    <col min="27" max="27" width="5.85546875" customWidth="1"/>
    <col min="32" max="32" width="7.7109375" customWidth="1"/>
    <col min="33" max="33" width="7.5703125" customWidth="1"/>
    <col min="34" max="34" width="9.5703125" bestFit="1" customWidth="1"/>
    <col min="35" max="36" width="6.710937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823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8" customFormat="1">
      <c r="A11" s="28">
        <f>IF(ISBLANK(#REF!),"",IF(ISNUMBER(A10),A10+1,1))</f>
        <v>1</v>
      </c>
      <c r="B11" s="8" t="s">
        <v>791</v>
      </c>
      <c r="C11" s="8" t="s">
        <v>151</v>
      </c>
      <c r="D11" s="8" t="s">
        <v>201</v>
      </c>
      <c r="E11" s="8" t="s">
        <v>44</v>
      </c>
      <c r="F11" s="8" t="s">
        <v>88</v>
      </c>
      <c r="G11" s="8" t="s">
        <v>15</v>
      </c>
      <c r="H11" s="8" t="s">
        <v>12</v>
      </c>
      <c r="I11" s="8" t="s">
        <v>11</v>
      </c>
      <c r="J11" s="37">
        <v>38601</v>
      </c>
      <c r="K11" s="51">
        <v>6.673</v>
      </c>
      <c r="L11" s="12"/>
      <c r="M11" s="12" t="s">
        <v>12</v>
      </c>
      <c r="N11" s="12"/>
      <c r="O11" s="12"/>
      <c r="P11" s="8">
        <v>3</v>
      </c>
      <c r="Q11" s="8">
        <v>9</v>
      </c>
      <c r="R11" s="8">
        <v>11</v>
      </c>
      <c r="S11" s="8">
        <v>5</v>
      </c>
      <c r="T11" s="8">
        <v>5</v>
      </c>
      <c r="U11" s="8">
        <v>13</v>
      </c>
      <c r="V11" s="11"/>
      <c r="W11" s="85"/>
      <c r="X11" s="12"/>
      <c r="Y11" s="12" t="s">
        <v>14</v>
      </c>
      <c r="Z11" s="12" t="s">
        <v>14</v>
      </c>
      <c r="AA11" s="105">
        <f>IF(ISBLANK(#REF!),"",IF(K11&gt;5,ROUND(0.5*(K11-5),2),0))</f>
        <v>0.84</v>
      </c>
      <c r="AB11" s="105">
        <f>IF(ISBLANK(#REF!),"",IF(L11="ΝΑΙ",6,(IF(M11="ΝΑΙ",4,0))))</f>
        <v>4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4</v>
      </c>
      <c r="AE11" s="105">
        <f>IF(ISBLANK(#REF!),"",MIN(3,0.5*INT((P11*12+Q11+ROUND(R11/30,0))/6)))</f>
        <v>3</v>
      </c>
      <c r="AF11" s="105">
        <f>IF(ISBLANK(#REF!),"",0.25*(S11*12+T11+ROUND(U11/30,0)))</f>
        <v>16.25</v>
      </c>
      <c r="AG11" s="105">
        <f>IF(ISBLANK(#REF!),"",IF(V11&gt;=67%,7,0))</f>
        <v>0</v>
      </c>
      <c r="AH11" s="105">
        <f>IF(ISBLANK(#REF!),"",IF(W11&gt;=1,7,0))</f>
        <v>0</v>
      </c>
      <c r="AI11" s="105">
        <f>IF(ISBLANK(#REF!),"",IF(X11="ΠΟΛΥΤΕΚΝΟΣ",7,IF(X11="ΤΡΙΤΕΚΝΟΣ",3,0)))</f>
        <v>0</v>
      </c>
      <c r="AJ11" s="105">
        <f>IF(ISBLANK(#REF!),"",MAX(AG11:AI11))</f>
        <v>0</v>
      </c>
      <c r="AK11" s="181">
        <f>IF(ISBLANK(#REF!),"",AA11+SUM(AD11:AF11,AJ11))</f>
        <v>24.09</v>
      </c>
    </row>
    <row r="12" spans="1:37" s="8" customFormat="1">
      <c r="A12" s="28">
        <f>IF(ISBLANK(#REF!),"",IF(ISNUMBER(A11),A11+1,1))</f>
        <v>2</v>
      </c>
      <c r="B12" s="8" t="s">
        <v>809</v>
      </c>
      <c r="C12" s="8" t="s">
        <v>147</v>
      </c>
      <c r="D12" s="8" t="s">
        <v>196</v>
      </c>
      <c r="E12" s="8" t="s">
        <v>44</v>
      </c>
      <c r="F12" s="8" t="s">
        <v>88</v>
      </c>
      <c r="G12" s="8" t="s">
        <v>15</v>
      </c>
      <c r="H12" s="8" t="s">
        <v>12</v>
      </c>
      <c r="I12" s="8" t="s">
        <v>11</v>
      </c>
      <c r="J12" s="37">
        <v>38245</v>
      </c>
      <c r="K12" s="51">
        <v>6.694</v>
      </c>
      <c r="L12" s="12"/>
      <c r="M12" s="12" t="s">
        <v>12</v>
      </c>
      <c r="N12" s="12"/>
      <c r="O12" s="12"/>
      <c r="P12" s="8">
        <v>0</v>
      </c>
      <c r="Q12" s="8">
        <v>4</v>
      </c>
      <c r="R12" s="8">
        <v>17</v>
      </c>
      <c r="S12" s="8">
        <v>6</v>
      </c>
      <c r="T12" s="8">
        <v>3</v>
      </c>
      <c r="U12" s="8">
        <v>13</v>
      </c>
      <c r="V12" s="11"/>
      <c r="W12" s="85"/>
      <c r="X12" s="12"/>
      <c r="Y12" s="12" t="s">
        <v>12</v>
      </c>
      <c r="Z12" s="12" t="s">
        <v>14</v>
      </c>
      <c r="AA12" s="105">
        <f>IF(ISBLANK(#REF!),"",IF(K12&gt;5,ROUND(0.5*(K12-5),2),0))</f>
        <v>0.85</v>
      </c>
      <c r="AB12" s="105">
        <f>IF(ISBLANK(#REF!),"",IF(L12="ΝΑΙ",6,(IF(M12="ΝΑΙ",4,0))))</f>
        <v>4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4</v>
      </c>
      <c r="AE12" s="105">
        <f>IF(ISBLANK(#REF!),"",MIN(3,0.5*INT((P12*12+Q12+ROUND(R12/30,0))/6)))</f>
        <v>0</v>
      </c>
      <c r="AF12" s="105">
        <f>IF(ISBLANK(#REF!),"",0.25*(S12*12+T12+ROUND(U12/30,0)))</f>
        <v>18.75</v>
      </c>
      <c r="AG12" s="105">
        <f>IF(ISBLANK(#REF!),"",IF(V12&gt;=67%,7,0))</f>
        <v>0</v>
      </c>
      <c r="AH12" s="105">
        <f>IF(ISBLANK(#REF!),"",IF(W12&gt;=1,7,0))</f>
        <v>0</v>
      </c>
      <c r="AI12" s="105">
        <f>IF(ISBLANK(#REF!),"",IF(X12="ΠΟΛΥΤΕΚΝΟΣ",7,IF(X12="ΤΡΙΤΕΚΝΟΣ",3,0)))</f>
        <v>0</v>
      </c>
      <c r="AJ12" s="105">
        <f>IF(ISBLANK(#REF!),"",MAX(AG12:AI12))</f>
        <v>0</v>
      </c>
      <c r="AK12" s="181">
        <f>IF(ISBLANK(#REF!),"",AA12+SUM(AD12:AF12,AJ12))</f>
        <v>23.6</v>
      </c>
    </row>
    <row r="13" spans="1:37" s="8" customFormat="1">
      <c r="A13" s="28">
        <f>IF(ISBLANK(#REF!),"",IF(ISNUMBER(A12),A12+1,1))</f>
        <v>3</v>
      </c>
      <c r="B13" s="8" t="s">
        <v>773</v>
      </c>
      <c r="C13" s="8" t="s">
        <v>774</v>
      </c>
      <c r="D13" s="8" t="s">
        <v>184</v>
      </c>
      <c r="E13" s="8" t="s">
        <v>44</v>
      </c>
      <c r="F13" s="8" t="s">
        <v>88</v>
      </c>
      <c r="G13" s="8" t="s">
        <v>15</v>
      </c>
      <c r="H13" s="8" t="s">
        <v>12</v>
      </c>
      <c r="I13" s="8" t="s">
        <v>11</v>
      </c>
      <c r="J13" s="37">
        <v>38692</v>
      </c>
      <c r="K13" s="51">
        <v>7.2039999999999997</v>
      </c>
      <c r="L13" s="12"/>
      <c r="M13" s="12"/>
      <c r="N13" s="12"/>
      <c r="O13" s="12"/>
      <c r="P13" s="8">
        <v>0</v>
      </c>
      <c r="Q13" s="8">
        <v>9</v>
      </c>
      <c r="R13" s="8">
        <v>0</v>
      </c>
      <c r="S13" s="8">
        <v>6</v>
      </c>
      <c r="T13" s="8">
        <v>6</v>
      </c>
      <c r="U13" s="8">
        <v>15</v>
      </c>
      <c r="V13" s="11"/>
      <c r="W13" s="85"/>
      <c r="X13" s="12"/>
      <c r="Y13" s="12" t="s">
        <v>14</v>
      </c>
      <c r="Z13" s="12" t="s">
        <v>14</v>
      </c>
      <c r="AA13" s="23">
        <f>IF(ISBLANK(#REF!),"",IF(K13&gt;5,ROUND(0.5*(K13-5),2),0))</f>
        <v>1.1000000000000001</v>
      </c>
      <c r="AB13" s="23">
        <f>IF(ISBLANK(#REF!),"",IF(L13="ΝΑΙ",6,(IF(M13="ΝΑΙ",4,0))))</f>
        <v>0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0</v>
      </c>
      <c r="AE13" s="23">
        <f>IF(ISBLANK(#REF!),"",MIN(3,0.5*INT((P13*12+Q13+ROUND(R13/30,0))/6)))</f>
        <v>0.5</v>
      </c>
      <c r="AF13" s="23">
        <f>IF(ISBLANK(#REF!),"",0.25*(S13*12+T13+ROUND(U13/30,0)))</f>
        <v>19.75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21.35</v>
      </c>
    </row>
    <row r="14" spans="1:37" s="8" customFormat="1">
      <c r="A14" s="28">
        <f>IF(ISBLANK(#REF!),"",IF(ISNUMBER(A13),A13+1,1))</f>
        <v>4</v>
      </c>
      <c r="B14" s="8" t="s">
        <v>700</v>
      </c>
      <c r="C14" s="8" t="s">
        <v>154</v>
      </c>
      <c r="D14" s="8" t="s">
        <v>167</v>
      </c>
      <c r="E14" s="8" t="s">
        <v>44</v>
      </c>
      <c r="F14" s="8" t="s">
        <v>89</v>
      </c>
      <c r="G14" s="8" t="s">
        <v>61</v>
      </c>
      <c r="H14" s="8" t="s">
        <v>12</v>
      </c>
      <c r="I14" s="8" t="s">
        <v>11</v>
      </c>
      <c r="J14" s="37">
        <v>37538</v>
      </c>
      <c r="K14" s="51">
        <v>7.28</v>
      </c>
      <c r="L14" s="12"/>
      <c r="M14" s="12"/>
      <c r="N14" s="12"/>
      <c r="O14" s="12"/>
      <c r="P14" s="8">
        <v>1</v>
      </c>
      <c r="Q14" s="8">
        <v>4</v>
      </c>
      <c r="R14" s="8">
        <v>0</v>
      </c>
      <c r="S14" s="8">
        <v>5</v>
      </c>
      <c r="T14" s="8">
        <v>10</v>
      </c>
      <c r="U14" s="8">
        <v>23</v>
      </c>
      <c r="V14" s="11"/>
      <c r="W14" s="85"/>
      <c r="X14" s="12"/>
      <c r="Y14" s="12" t="s">
        <v>12</v>
      </c>
      <c r="Z14" s="12" t="s">
        <v>14</v>
      </c>
      <c r="AA14" s="23">
        <f>IF(ISBLANK(#REF!),"",IF(K14&gt;5,ROUND(0.5*(K14-5),2),0))</f>
        <v>1.1399999999999999</v>
      </c>
      <c r="AB14" s="23">
        <f>IF(ISBLANK(#REF!),"",IF(L14="ΝΑΙ",6,(IF(M14="ΝΑΙ",4,0))))</f>
        <v>0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0</v>
      </c>
      <c r="AE14" s="23">
        <f>IF(ISBLANK(#REF!),"",MIN(3,0.5*INT((P14*12+Q14+ROUND(R14/30,0))/6)))</f>
        <v>1</v>
      </c>
      <c r="AF14" s="23">
        <f>IF(ISBLANK(#REF!),"",0.25*(S14*12+T14+ROUND(U14/30,0)))</f>
        <v>17.75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19.89</v>
      </c>
    </row>
    <row r="15" spans="1:37" s="8" customFormat="1">
      <c r="A15" s="28">
        <f>IF(ISBLANK(#REF!),"",IF(ISNUMBER(A14),A14+1,1))</f>
        <v>5</v>
      </c>
      <c r="B15" s="8" t="s">
        <v>696</v>
      </c>
      <c r="C15" s="8" t="s">
        <v>697</v>
      </c>
      <c r="D15" s="8" t="s">
        <v>184</v>
      </c>
      <c r="E15" s="8" t="s">
        <v>44</v>
      </c>
      <c r="F15" s="8" t="s">
        <v>88</v>
      </c>
      <c r="G15" s="8" t="s">
        <v>15</v>
      </c>
      <c r="H15" s="8" t="s">
        <v>12</v>
      </c>
      <c r="I15" s="8" t="s">
        <v>11</v>
      </c>
      <c r="J15" s="37">
        <v>38601</v>
      </c>
      <c r="K15" s="51">
        <v>6.306</v>
      </c>
      <c r="L15" s="12"/>
      <c r="M15" s="12"/>
      <c r="N15" s="12"/>
      <c r="O15" s="12" t="s">
        <v>12</v>
      </c>
      <c r="P15" s="8">
        <v>4</v>
      </c>
      <c r="Q15" s="8">
        <v>6</v>
      </c>
      <c r="R15" s="8">
        <v>19</v>
      </c>
      <c r="S15" s="8">
        <v>4</v>
      </c>
      <c r="T15" s="8">
        <v>2</v>
      </c>
      <c r="U15" s="8">
        <v>23</v>
      </c>
      <c r="V15" s="11"/>
      <c r="W15" s="85"/>
      <c r="X15" s="12"/>
      <c r="Y15" s="12" t="s">
        <v>14</v>
      </c>
      <c r="Z15" s="12" t="s">
        <v>14</v>
      </c>
      <c r="AA15" s="23">
        <f>IF(ISBLANK(#REF!),"",IF(K15&gt;5,ROUND(0.5*(K15-5),2),0))</f>
        <v>0.65</v>
      </c>
      <c r="AB15" s="23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2</v>
      </c>
      <c r="AD15" s="23">
        <f>IF(ISBLANK(#REF!),"",MAX(AB15:AC15))</f>
        <v>2</v>
      </c>
      <c r="AE15" s="23">
        <f>IF(ISBLANK(#REF!),"",MIN(3,0.5*INT((P15*12+Q15+ROUND(R15/30,0))/6)))</f>
        <v>3</v>
      </c>
      <c r="AF15" s="23">
        <f>IF(ISBLANK(#REF!),"",0.25*(S15*12+T15+ROUND(U15/30,0)))</f>
        <v>12.75</v>
      </c>
      <c r="AG15" s="27">
        <f>IF(ISBLANK(#REF!),"",IF(V15&gt;=67%,7,0))</f>
        <v>0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0</v>
      </c>
      <c r="AK15" s="181">
        <f>IF(ISBLANK(#REF!),"",AA15+SUM(AD15:AF15,AJ15))</f>
        <v>18.399999999999999</v>
      </c>
    </row>
    <row r="16" spans="1:37" s="8" customFormat="1">
      <c r="A16" s="28">
        <f>IF(ISBLANK(#REF!),"",IF(ISNUMBER(A15),A15+1,1))</f>
        <v>6</v>
      </c>
      <c r="B16" s="8" t="s">
        <v>711</v>
      </c>
      <c r="C16" s="8" t="s">
        <v>109</v>
      </c>
      <c r="D16" s="8" t="s">
        <v>184</v>
      </c>
      <c r="E16" s="8" t="s">
        <v>44</v>
      </c>
      <c r="F16" s="8" t="s">
        <v>88</v>
      </c>
      <c r="G16" s="8" t="s">
        <v>15</v>
      </c>
      <c r="H16" s="8" t="s">
        <v>12</v>
      </c>
      <c r="I16" s="8" t="s">
        <v>11</v>
      </c>
      <c r="J16" s="37">
        <v>37216</v>
      </c>
      <c r="K16" s="51">
        <v>6.98</v>
      </c>
      <c r="L16" s="12"/>
      <c r="M16" s="12"/>
      <c r="N16" s="12"/>
      <c r="O16" s="12"/>
      <c r="P16" s="8">
        <v>5</v>
      </c>
      <c r="Q16" s="8">
        <v>7</v>
      </c>
      <c r="R16" s="8">
        <v>18</v>
      </c>
      <c r="S16" s="8">
        <v>4</v>
      </c>
      <c r="T16" s="8">
        <v>8</v>
      </c>
      <c r="U16" s="8">
        <v>29</v>
      </c>
      <c r="V16" s="11"/>
      <c r="W16" s="85"/>
      <c r="X16" s="12"/>
      <c r="Y16" s="12" t="s">
        <v>14</v>
      </c>
      <c r="Z16" s="12" t="s">
        <v>14</v>
      </c>
      <c r="AA16" s="23">
        <f>IF(ISBLANK(#REF!),"",IF(K16&gt;5,ROUND(0.5*(K16-5),2),0))</f>
        <v>0.99</v>
      </c>
      <c r="AB16" s="23">
        <f>IF(ISBLANK(#REF!),"",IF(L16="ΝΑΙ",6,(IF(M16="ΝΑΙ",4,0))))</f>
        <v>0</v>
      </c>
      <c r="AC16" s="23">
        <f>IF(ISBLANK(#REF!),"",IF(E16="ΠΕ23",IF(N16="ΝΑΙ",3,(IF(O16="ΝΑΙ",2,0))),IF(N16="ΝΑΙ",3,(IF(O16="ΝΑΙ",2,0)))))</f>
        <v>0</v>
      </c>
      <c r="AD16" s="23">
        <f>IF(ISBLANK(#REF!),"",MAX(AB16:AC16))</f>
        <v>0</v>
      </c>
      <c r="AE16" s="23">
        <f>IF(ISBLANK(#REF!),"",MIN(3,0.5*INT((P16*12+Q16+ROUND(R16/30,0))/6)))</f>
        <v>3</v>
      </c>
      <c r="AF16" s="23">
        <f>IF(ISBLANK(#REF!),"",0.25*(S16*12+T16+ROUND(U16/30,0)))</f>
        <v>14.25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18.239999999999998</v>
      </c>
    </row>
    <row r="17" spans="1:37" s="16" customFormat="1">
      <c r="A17" s="28">
        <f>IF(ISBLANK(#REF!),"",IF(ISNUMBER(A16),A16+1,1))</f>
        <v>7</v>
      </c>
      <c r="B17" s="16" t="s">
        <v>710</v>
      </c>
      <c r="C17" s="16" t="s">
        <v>328</v>
      </c>
      <c r="D17" s="16" t="s">
        <v>144</v>
      </c>
      <c r="E17" s="16" t="s">
        <v>44</v>
      </c>
      <c r="F17" s="16" t="s">
        <v>89</v>
      </c>
      <c r="G17" s="16" t="s">
        <v>61</v>
      </c>
      <c r="H17" s="16" t="s">
        <v>12</v>
      </c>
      <c r="I17" s="16" t="s">
        <v>11</v>
      </c>
      <c r="J17" s="90">
        <v>38049</v>
      </c>
      <c r="K17" s="54">
        <v>7</v>
      </c>
      <c r="L17" s="17"/>
      <c r="M17" s="17"/>
      <c r="N17" s="17"/>
      <c r="O17" s="17"/>
      <c r="P17" s="16">
        <v>0</v>
      </c>
      <c r="Q17" s="16">
        <v>0</v>
      </c>
      <c r="R17" s="16">
        <v>9</v>
      </c>
      <c r="S17" s="16">
        <v>5</v>
      </c>
      <c r="T17" s="16">
        <v>5</v>
      </c>
      <c r="U17" s="16">
        <v>25</v>
      </c>
      <c r="V17" s="26"/>
      <c r="W17" s="87"/>
      <c r="X17" s="17"/>
      <c r="Y17" s="17" t="s">
        <v>14</v>
      </c>
      <c r="Z17" s="17" t="s">
        <v>14</v>
      </c>
      <c r="AA17" s="23">
        <f>IF(ISBLANK(#REF!),"",IF(K17&gt;5,ROUND(0.5*(K17-5),2),0))</f>
        <v>1</v>
      </c>
      <c r="AB17" s="23">
        <f>IF(ISBLANK(#REF!),"",IF(L17="ΝΑΙ",6,(IF(M17="ΝΑΙ",4,0))))</f>
        <v>0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0</v>
      </c>
      <c r="AE17" s="23">
        <f>IF(ISBLANK(#REF!),"",MIN(3,0.5*INT((P17*12+Q17+ROUND(R17/30,0))/6)))</f>
        <v>0</v>
      </c>
      <c r="AF17" s="23">
        <f>IF(ISBLANK(#REF!),"",0.25*(S17*12+T17+ROUND(U17/30,0)))</f>
        <v>16.5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17.5</v>
      </c>
    </row>
    <row r="18" spans="1:37" s="8" customFormat="1">
      <c r="A18" s="28">
        <f>IF(ISBLANK(#REF!),"",IF(ISNUMBER(A17),A17+1,1))</f>
        <v>8</v>
      </c>
      <c r="B18" s="8" t="s">
        <v>808</v>
      </c>
      <c r="C18" s="8" t="s">
        <v>129</v>
      </c>
      <c r="D18" s="8" t="s">
        <v>282</v>
      </c>
      <c r="E18" s="8" t="s">
        <v>44</v>
      </c>
      <c r="F18" s="8" t="s">
        <v>89</v>
      </c>
      <c r="G18" s="8" t="s">
        <v>61</v>
      </c>
      <c r="H18" s="8" t="s">
        <v>12</v>
      </c>
      <c r="I18" s="8" t="s">
        <v>11</v>
      </c>
      <c r="J18" s="37">
        <v>35752</v>
      </c>
      <c r="K18" s="51">
        <v>7.3</v>
      </c>
      <c r="L18" s="12"/>
      <c r="M18" s="12"/>
      <c r="N18" s="12"/>
      <c r="O18" s="12"/>
      <c r="P18" s="8">
        <v>8</v>
      </c>
      <c r="Q18" s="8">
        <v>7</v>
      </c>
      <c r="R18" s="8">
        <v>28</v>
      </c>
      <c r="S18" s="8">
        <v>3</v>
      </c>
      <c r="T18" s="8">
        <v>10</v>
      </c>
      <c r="U18" s="8">
        <v>8</v>
      </c>
      <c r="V18" s="11"/>
      <c r="W18" s="85"/>
      <c r="X18" s="12"/>
      <c r="Y18" s="12" t="s">
        <v>14</v>
      </c>
      <c r="Z18" s="12" t="s">
        <v>14</v>
      </c>
      <c r="AA18" s="105">
        <f>IF(ISBLANK(#REF!),"",IF(K18&gt;5,ROUND(0.5*(K18-5),2),0))</f>
        <v>1.1499999999999999</v>
      </c>
      <c r="AB18" s="105">
        <f>IF(ISBLANK(#REF!),"",IF(L18="ΝΑΙ",6,(IF(M18="ΝΑΙ",4,0))))</f>
        <v>0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0</v>
      </c>
      <c r="AE18" s="105">
        <f>IF(ISBLANK(#REF!),"",MIN(3,0.5*INT((P18*12+Q18+ROUND(R18/30,0))/6)))</f>
        <v>3</v>
      </c>
      <c r="AF18" s="105">
        <f>IF(ISBLANK(#REF!),"",0.25*(S18*12+T18+ROUND(U18/30,0)))</f>
        <v>11.5</v>
      </c>
      <c r="AG18" s="105">
        <f>IF(ISBLANK(#REF!),"",IF(V18&gt;=67%,7,0))</f>
        <v>0</v>
      </c>
      <c r="AH18" s="105">
        <f>IF(ISBLANK(#REF!),"",IF(W18&gt;=1,7,0))</f>
        <v>0</v>
      </c>
      <c r="AI18" s="105">
        <f>IF(ISBLANK(#REF!),"",IF(X18="ΠΟΛΥΤΕΚΝΟΣ",7,IF(X18="ΤΡΙΤΕΚΝΟΣ",3,0)))</f>
        <v>0</v>
      </c>
      <c r="AJ18" s="105">
        <f>IF(ISBLANK(#REF!),"",MAX(AG18:AI18))</f>
        <v>0</v>
      </c>
      <c r="AK18" s="181">
        <f>IF(ISBLANK(#REF!),"",AA18+SUM(AD18:AF18,AJ18))</f>
        <v>15.65</v>
      </c>
    </row>
    <row r="19" spans="1:37" s="8" customFormat="1">
      <c r="A19" s="28">
        <f>IF(ISBLANK(#REF!),"",IF(ISNUMBER(A18),A18+1,1))</f>
        <v>9</v>
      </c>
      <c r="B19" s="8" t="s">
        <v>699</v>
      </c>
      <c r="C19" s="8" t="s">
        <v>95</v>
      </c>
      <c r="D19" s="8" t="s">
        <v>301</v>
      </c>
      <c r="E19" s="8" t="s">
        <v>44</v>
      </c>
      <c r="F19" s="8" t="s">
        <v>89</v>
      </c>
      <c r="G19" s="8" t="s">
        <v>61</v>
      </c>
      <c r="H19" s="8" t="s">
        <v>12</v>
      </c>
      <c r="I19" s="8" t="s">
        <v>11</v>
      </c>
      <c r="J19" s="37">
        <v>38539</v>
      </c>
      <c r="K19" s="51">
        <v>6.13</v>
      </c>
      <c r="L19" s="12"/>
      <c r="M19" s="12"/>
      <c r="N19" s="12"/>
      <c r="O19" s="12"/>
      <c r="P19" s="8">
        <v>0</v>
      </c>
      <c r="Q19" s="8">
        <v>0</v>
      </c>
      <c r="R19" s="8">
        <v>0</v>
      </c>
      <c r="S19" s="8">
        <v>4</v>
      </c>
      <c r="T19" s="8">
        <v>7</v>
      </c>
      <c r="U19" s="8">
        <v>12</v>
      </c>
      <c r="V19" s="11"/>
      <c r="W19" s="85"/>
      <c r="X19" s="12"/>
      <c r="Y19" s="12" t="s">
        <v>14</v>
      </c>
      <c r="Z19" s="12" t="s">
        <v>14</v>
      </c>
      <c r="AA19" s="23">
        <f>IF(ISBLANK(#REF!),"",IF(K19&gt;5,ROUND(0.5*(K19-5),2),0))</f>
        <v>0.56999999999999995</v>
      </c>
      <c r="AB19" s="23">
        <f>IF(ISBLANK(#REF!),"",IF(L19="ΝΑΙ",6,(IF(M19="ΝΑΙ",4,0))))</f>
        <v>0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0</v>
      </c>
      <c r="AE19" s="23">
        <f>IF(ISBLANK(#REF!),"",MIN(3,0.5*INT((P19*12+Q19+ROUND(R19/30,0))/6)))</f>
        <v>0</v>
      </c>
      <c r="AF19" s="23">
        <f>IF(ISBLANK(#REF!),"",0.25*(S19*12+T19+ROUND(U19/30,0)))</f>
        <v>13.75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14.32</v>
      </c>
    </row>
    <row r="20" spans="1:37" s="8" customFormat="1">
      <c r="A20" s="28">
        <f>IF(ISBLANK(#REF!),"",IF(ISNUMBER(A19),A19+1,1))</f>
        <v>10</v>
      </c>
      <c r="B20" s="16" t="s">
        <v>676</v>
      </c>
      <c r="C20" s="16" t="s">
        <v>98</v>
      </c>
      <c r="D20" s="16" t="s">
        <v>516</v>
      </c>
      <c r="E20" s="16" t="s">
        <v>44</v>
      </c>
      <c r="F20" s="16" t="s">
        <v>89</v>
      </c>
      <c r="G20" s="16" t="s">
        <v>61</v>
      </c>
      <c r="H20" s="16" t="s">
        <v>12</v>
      </c>
      <c r="I20" s="16" t="s">
        <v>11</v>
      </c>
      <c r="J20" s="90">
        <v>39399</v>
      </c>
      <c r="K20" s="54">
        <v>7.28</v>
      </c>
      <c r="L20" s="17"/>
      <c r="M20" s="17" t="s">
        <v>12</v>
      </c>
      <c r="N20" s="17"/>
      <c r="O20" s="17"/>
      <c r="P20" s="16">
        <v>0</v>
      </c>
      <c r="Q20" s="16">
        <v>0</v>
      </c>
      <c r="R20" s="16">
        <v>0</v>
      </c>
      <c r="S20" s="16">
        <v>2</v>
      </c>
      <c r="T20" s="16">
        <v>10</v>
      </c>
      <c r="U20" s="16">
        <v>11</v>
      </c>
      <c r="V20" s="26"/>
      <c r="W20" s="87"/>
      <c r="X20" s="17"/>
      <c r="Y20" s="17" t="s">
        <v>14</v>
      </c>
      <c r="Z20" s="17" t="s">
        <v>14</v>
      </c>
      <c r="AA20" s="23">
        <f>IF(ISBLANK(#REF!),"",IF(K20&gt;5,ROUND(0.5*(K20-5),2),0))</f>
        <v>1.1399999999999999</v>
      </c>
      <c r="AB20" s="23">
        <f>IF(ISBLANK(#REF!),"",IF(L20="ΝΑΙ",6,(IF(M20="ΝΑΙ",4,0))))</f>
        <v>4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4</v>
      </c>
      <c r="AE20" s="23">
        <f>IF(ISBLANK(#REF!),"",MIN(3,0.5*INT((P20*12+Q20+ROUND(R20/30,0))/6)))</f>
        <v>0</v>
      </c>
      <c r="AF20" s="23">
        <f>IF(ISBLANK(#REF!),"",0.25*(S20*12+T20+ROUND(U20/30,0)))</f>
        <v>8.5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13.64</v>
      </c>
    </row>
    <row r="21" spans="1:37" s="8" customFormat="1">
      <c r="A21" s="28">
        <f>IF(ISBLANK(#REF!),"",IF(ISNUMBER(A20),A20+1,1))</f>
        <v>11</v>
      </c>
      <c r="B21" s="8" t="s">
        <v>174</v>
      </c>
      <c r="C21" s="8" t="s">
        <v>431</v>
      </c>
      <c r="D21" s="8" t="s">
        <v>107</v>
      </c>
      <c r="E21" s="8" t="s">
        <v>44</v>
      </c>
      <c r="F21" s="8" t="s">
        <v>89</v>
      </c>
      <c r="G21" s="8" t="s">
        <v>61</v>
      </c>
      <c r="H21" s="8" t="s">
        <v>12</v>
      </c>
      <c r="I21" s="8" t="s">
        <v>11</v>
      </c>
      <c r="J21" s="37">
        <v>37970</v>
      </c>
      <c r="K21" s="51">
        <v>6.9</v>
      </c>
      <c r="L21" s="12"/>
      <c r="M21" s="12"/>
      <c r="N21" s="12"/>
      <c r="O21" s="12"/>
      <c r="P21" s="8">
        <v>3</v>
      </c>
      <c r="Q21" s="8">
        <v>1</v>
      </c>
      <c r="R21" s="8">
        <v>2</v>
      </c>
      <c r="S21" s="8">
        <v>2</v>
      </c>
      <c r="T21" s="8">
        <v>1</v>
      </c>
      <c r="U21" s="8">
        <v>25</v>
      </c>
      <c r="V21" s="11"/>
      <c r="W21" s="85"/>
      <c r="X21" s="12" t="s">
        <v>31</v>
      </c>
      <c r="Y21" s="12" t="s">
        <v>12</v>
      </c>
      <c r="Z21" s="12" t="s">
        <v>14</v>
      </c>
      <c r="AA21" s="23">
        <f>IF(ISBLANK(#REF!),"",IF(K21&gt;5,ROUND(0.5*(K21-5),2),0))</f>
        <v>0.95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3</v>
      </c>
      <c r="AF21" s="23">
        <f>IF(ISBLANK(#REF!),"",0.25*(S21*12+T21+ROUND(U21/30,0)))</f>
        <v>6.5</v>
      </c>
      <c r="AG21" s="27">
        <f>IF(ISBLANK(#REF!),"",IF(V21&gt;=67%,7,0))</f>
        <v>0</v>
      </c>
      <c r="AH21" s="27">
        <f>IF(ISBLANK(#REF!),"",IF(W21&gt;=1,7,0))</f>
        <v>0</v>
      </c>
      <c r="AI21" s="27">
        <f>IF(ISBLANK(#REF!),"",IF(X21="ΠΟΛΥΤΕΚΝΟΣ",7,IF(X21="ΤΡΙΤΕΚΝΟΣ",3,0)))</f>
        <v>3</v>
      </c>
      <c r="AJ21" s="27">
        <f>IF(ISBLANK(#REF!),"",MAX(AG21:AI21))</f>
        <v>3</v>
      </c>
      <c r="AK21" s="181">
        <f>IF(ISBLANK(#REF!),"",AA21+SUM(AD21:AF21,AJ21))</f>
        <v>13.45</v>
      </c>
    </row>
    <row r="22" spans="1:37" s="8" customFormat="1">
      <c r="A22" s="28">
        <f>IF(ISBLANK(#REF!),"",IF(ISNUMBER(A21),A21+1,1))</f>
        <v>12</v>
      </c>
      <c r="B22" s="8" t="s">
        <v>698</v>
      </c>
      <c r="C22" s="8" t="s">
        <v>120</v>
      </c>
      <c r="D22" s="8" t="s">
        <v>127</v>
      </c>
      <c r="E22" s="8" t="s">
        <v>44</v>
      </c>
      <c r="F22" s="8" t="s">
        <v>89</v>
      </c>
      <c r="G22" s="8" t="s">
        <v>61</v>
      </c>
      <c r="H22" s="8" t="s">
        <v>12</v>
      </c>
      <c r="I22" s="8" t="s">
        <v>11</v>
      </c>
      <c r="J22" s="37">
        <v>33345</v>
      </c>
      <c r="K22" s="51">
        <v>8.17</v>
      </c>
      <c r="L22" s="12"/>
      <c r="M22" s="12"/>
      <c r="N22" s="12"/>
      <c r="O22" s="12"/>
      <c r="P22" s="8">
        <v>0</v>
      </c>
      <c r="Q22" s="8">
        <v>8</v>
      </c>
      <c r="R22" s="8">
        <v>0</v>
      </c>
      <c r="S22" s="8">
        <v>3</v>
      </c>
      <c r="T22" s="8">
        <v>2</v>
      </c>
      <c r="U22" s="8">
        <v>13</v>
      </c>
      <c r="V22" s="11"/>
      <c r="W22" s="85"/>
      <c r="X22" s="12"/>
      <c r="Y22" s="12" t="s">
        <v>14</v>
      </c>
      <c r="Z22" s="12" t="s">
        <v>14</v>
      </c>
      <c r="AA22" s="23">
        <f>IF(ISBLANK(#REF!),"",IF(K22&gt;5,ROUND(0.5*(K22-5),2),0))</f>
        <v>1.59</v>
      </c>
      <c r="AB22" s="23">
        <f>IF(ISBLANK(#REF!),"",IF(L22="ΝΑΙ",6,(IF(M22="ΝΑΙ",4,0))))</f>
        <v>0</v>
      </c>
      <c r="AC22" s="23">
        <f>IF(ISBLANK(#REF!),"",IF(E22="ΠΕ23",IF(N22="ΝΑΙ",3,(IF(O22="ΝΑΙ",2,0))),IF(N22="ΝΑΙ",3,(IF(O22="ΝΑΙ",2,0)))))</f>
        <v>0</v>
      </c>
      <c r="AD22" s="23">
        <f>IF(ISBLANK(#REF!),"",MAX(AB22:AC22))</f>
        <v>0</v>
      </c>
      <c r="AE22" s="23">
        <f>IF(ISBLANK(#REF!),"",MIN(3,0.5*INT((P22*12+Q22+ROUND(R22/30,0))/6)))</f>
        <v>0.5</v>
      </c>
      <c r="AF22" s="23">
        <f>IF(ISBLANK(#REF!),"",0.25*(S22*12+T22+ROUND(U22/30,0)))</f>
        <v>9.5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11.59</v>
      </c>
    </row>
    <row r="23" spans="1:37" s="8" customFormat="1">
      <c r="A23" s="28">
        <f>IF(ISBLANK(#REF!),"",IF(ISNUMBER(A22),A22+1,1))</f>
        <v>13</v>
      </c>
      <c r="B23" s="16" t="s">
        <v>213</v>
      </c>
      <c r="C23" s="16" t="s">
        <v>136</v>
      </c>
      <c r="D23" s="16" t="s">
        <v>96</v>
      </c>
      <c r="E23" s="16" t="s">
        <v>44</v>
      </c>
      <c r="F23" s="16" t="s">
        <v>89</v>
      </c>
      <c r="G23" s="16" t="s">
        <v>61</v>
      </c>
      <c r="H23" s="16" t="s">
        <v>12</v>
      </c>
      <c r="I23" s="16" t="s">
        <v>11</v>
      </c>
      <c r="J23" s="90">
        <v>37883</v>
      </c>
      <c r="K23" s="54">
        <v>6.5</v>
      </c>
      <c r="L23" s="17"/>
      <c r="M23" s="17" t="s">
        <v>12</v>
      </c>
      <c r="N23" s="17"/>
      <c r="O23" s="17"/>
      <c r="P23" s="16">
        <v>3</v>
      </c>
      <c r="Q23" s="16">
        <v>7</v>
      </c>
      <c r="R23" s="16">
        <v>12</v>
      </c>
      <c r="S23" s="16">
        <v>1</v>
      </c>
      <c r="T23" s="16">
        <v>2</v>
      </c>
      <c r="U23" s="16">
        <v>20</v>
      </c>
      <c r="V23" s="26"/>
      <c r="W23" s="87"/>
      <c r="X23" s="17"/>
      <c r="Y23" s="17" t="s">
        <v>12</v>
      </c>
      <c r="Z23" s="17" t="s">
        <v>14</v>
      </c>
      <c r="AA23" s="23">
        <f>IF(ISBLANK(#REF!),"",IF(K23&gt;5,ROUND(0.5*(K23-5),2),0))</f>
        <v>0.75</v>
      </c>
      <c r="AB23" s="23">
        <f>IF(ISBLANK(#REF!),"",IF(L23="ΝΑΙ",6,(IF(M23="ΝΑΙ",4,0))))</f>
        <v>4</v>
      </c>
      <c r="AC23" s="23">
        <f>IF(ISBLANK(#REF!),"",IF(E23="ΠΕ23",IF(N23="ΝΑΙ",3,(IF(O23="ΝΑΙ",2,0))),IF(N23="ΝΑΙ",3,(IF(O23="ΝΑΙ",2,0)))))</f>
        <v>0</v>
      </c>
      <c r="AD23" s="23">
        <f>IF(ISBLANK(#REF!),"",MAX(AB23:AC23))</f>
        <v>4</v>
      </c>
      <c r="AE23" s="23">
        <f>IF(ISBLANK(#REF!),"",MIN(3,0.5*INT((P23*12+Q23+ROUND(R23/30,0))/6)))</f>
        <v>3</v>
      </c>
      <c r="AF23" s="23">
        <f>IF(ISBLANK(#REF!),"",0.25*(S23*12+T23+ROUND(U23/30,0)))</f>
        <v>3.75</v>
      </c>
      <c r="AG23" s="27">
        <f>IF(ISBLANK(#REF!),"",IF(V23&gt;=67%,7,0))</f>
        <v>0</v>
      </c>
      <c r="AH23" s="27">
        <f>IF(ISBLANK(#REF!),"",IF(W23&gt;=1,7,0))</f>
        <v>0</v>
      </c>
      <c r="AI23" s="27">
        <f>IF(ISBLANK(#REF!),"",IF(X23="ΠΟΛΥΤΕΚΝΟΣ",7,IF(X23="ΤΡΙΤΕΚΝΟΣ",3,0)))</f>
        <v>0</v>
      </c>
      <c r="AJ23" s="27">
        <f>IF(ISBLANK(#REF!),"",MAX(AG23:AI23))</f>
        <v>0</v>
      </c>
      <c r="AK23" s="181">
        <f>IF(ISBLANK(#REF!),"",AA23+SUM(AD23:AF23,AJ23))</f>
        <v>11.5</v>
      </c>
    </row>
    <row r="24" spans="1:37" s="8" customFormat="1">
      <c r="A24" s="28">
        <f>IF(ISBLANK(#REF!),"",IF(ISNUMBER(A23),A23+1,1))</f>
        <v>14</v>
      </c>
      <c r="B24" s="8" t="s">
        <v>749</v>
      </c>
      <c r="C24" s="8" t="s">
        <v>114</v>
      </c>
      <c r="D24" s="8" t="s">
        <v>96</v>
      </c>
      <c r="E24" s="8" t="s">
        <v>44</v>
      </c>
      <c r="F24" s="8" t="s">
        <v>88</v>
      </c>
      <c r="G24" s="8" t="s">
        <v>15</v>
      </c>
      <c r="H24" s="8" t="s">
        <v>12</v>
      </c>
      <c r="I24" s="8" t="s">
        <v>11</v>
      </c>
      <c r="J24" s="37">
        <v>40141</v>
      </c>
      <c r="K24" s="51">
        <v>6.9589999999999996</v>
      </c>
      <c r="L24" s="12"/>
      <c r="M24" s="12"/>
      <c r="N24" s="12"/>
      <c r="O24" s="12" t="s">
        <v>12</v>
      </c>
      <c r="P24" s="8">
        <v>0</v>
      </c>
      <c r="Q24" s="8">
        <v>0</v>
      </c>
      <c r="R24" s="8">
        <v>0</v>
      </c>
      <c r="S24" s="8">
        <v>2</v>
      </c>
      <c r="T24" s="8">
        <v>7</v>
      </c>
      <c r="U24" s="8">
        <v>27</v>
      </c>
      <c r="V24" s="11"/>
      <c r="W24" s="85"/>
      <c r="X24" s="12"/>
      <c r="Y24" s="12" t="s">
        <v>14</v>
      </c>
      <c r="Z24" s="12" t="s">
        <v>14</v>
      </c>
      <c r="AA24" s="23">
        <f>IF(ISBLANK(#REF!),"",IF(K24&gt;5,ROUND(0.5*(K24-5),2),0))</f>
        <v>0.98</v>
      </c>
      <c r="AB24" s="23">
        <f>IF(ISBLANK(#REF!),"",IF(L24="ΝΑΙ",6,(IF(M24="ΝΑΙ",4,0))))</f>
        <v>0</v>
      </c>
      <c r="AC24" s="23">
        <f>IF(ISBLANK(#REF!),"",IF(E24="ΠΕ23",IF(N24="ΝΑΙ",3,(IF(O24="ΝΑΙ",2,0))),IF(N24="ΝΑΙ",3,(IF(O24="ΝΑΙ",2,0)))))</f>
        <v>2</v>
      </c>
      <c r="AD24" s="23">
        <f>IF(ISBLANK(#REF!),"",MAX(AB24:AC24))</f>
        <v>2</v>
      </c>
      <c r="AE24" s="23">
        <f>IF(ISBLANK(#REF!),"",MIN(3,0.5*INT((P24*12+Q24+ROUND(R24/30,0))/6)))</f>
        <v>0</v>
      </c>
      <c r="AF24" s="23">
        <f>IF(ISBLANK(#REF!),"",0.25*(S24*12+T24+ROUND(U24/30,0)))</f>
        <v>8</v>
      </c>
      <c r="AG24" s="27">
        <f>IF(ISBLANK(#REF!),"",IF(V24&gt;=67%,7,0))</f>
        <v>0</v>
      </c>
      <c r="AH24" s="27">
        <f>IF(ISBLANK(#REF!),"",IF(W24&gt;=1,7,0))</f>
        <v>0</v>
      </c>
      <c r="AI24" s="27">
        <f>IF(ISBLANK(#REF!),"",IF(X24="ΠΟΛΥΤΕΚΝΟΣ",7,IF(X24="ΤΡΙΤΕΚΝΟΣ",3,0)))</f>
        <v>0</v>
      </c>
      <c r="AJ24" s="27">
        <f>IF(ISBLANK(#REF!),"",MAX(AG24:AI24))</f>
        <v>0</v>
      </c>
      <c r="AK24" s="181">
        <f>IF(ISBLANK(#REF!),"",AA24+SUM(AD24:AF24,AJ24))</f>
        <v>10.98</v>
      </c>
    </row>
    <row r="25" spans="1:37" s="16" customFormat="1">
      <c r="A25" s="28">
        <f>IF(ISBLANK(#REF!),"",IF(ISNUMBER(A24),A24+1,1))</f>
        <v>15</v>
      </c>
      <c r="B25" s="8" t="s">
        <v>707</v>
      </c>
      <c r="C25" s="8" t="s">
        <v>134</v>
      </c>
      <c r="D25" s="8" t="s">
        <v>708</v>
      </c>
      <c r="E25" s="8" t="s">
        <v>44</v>
      </c>
      <c r="F25" s="8" t="s">
        <v>89</v>
      </c>
      <c r="G25" s="8" t="s">
        <v>61</v>
      </c>
      <c r="H25" s="8" t="s">
        <v>12</v>
      </c>
      <c r="I25" s="8" t="s">
        <v>11</v>
      </c>
      <c r="J25" s="37">
        <v>40484</v>
      </c>
      <c r="K25" s="51">
        <v>6.59</v>
      </c>
      <c r="L25" s="12"/>
      <c r="M25" s="12" t="s">
        <v>12</v>
      </c>
      <c r="N25" s="12"/>
      <c r="O25" s="12"/>
      <c r="P25" s="8">
        <v>2</v>
      </c>
      <c r="Q25" s="8">
        <v>6</v>
      </c>
      <c r="R25" s="8">
        <v>10</v>
      </c>
      <c r="S25" s="8">
        <v>1</v>
      </c>
      <c r="T25" s="8">
        <v>0</v>
      </c>
      <c r="U25" s="8">
        <v>20</v>
      </c>
      <c r="V25" s="11"/>
      <c r="W25" s="85"/>
      <c r="X25" s="12"/>
      <c r="Y25" s="12" t="s">
        <v>12</v>
      </c>
      <c r="Z25" s="12" t="s">
        <v>14</v>
      </c>
      <c r="AA25" s="23">
        <f>IF(ISBLANK(#REF!),"",IF(K25&gt;5,ROUND(0.5*(K25-5),2),0))</f>
        <v>0.8</v>
      </c>
      <c r="AB25" s="23">
        <f>IF(ISBLANK(#REF!),"",IF(L25="ΝΑΙ",6,(IF(M25="ΝΑΙ",4,0))))</f>
        <v>4</v>
      </c>
      <c r="AC25" s="23">
        <f>IF(ISBLANK(#REF!),"",IF(E25="ΠΕ23",IF(N25="ΝΑΙ",3,(IF(O25="ΝΑΙ",2,0))),IF(N25="ΝΑΙ",3,(IF(O25="ΝΑΙ",2,0)))))</f>
        <v>0</v>
      </c>
      <c r="AD25" s="23">
        <f>IF(ISBLANK(#REF!),"",MAX(AB25:AC25))</f>
        <v>4</v>
      </c>
      <c r="AE25" s="23">
        <f>IF(ISBLANK(#REF!),"",MIN(3,0.5*INT((P25*12+Q25+ROUND(R25/30,0))/6)))</f>
        <v>2.5</v>
      </c>
      <c r="AF25" s="23">
        <f>IF(ISBLANK(#REF!),"",0.25*(S25*12+T25+ROUND(U25/30,0)))</f>
        <v>3.25</v>
      </c>
      <c r="AG25" s="27">
        <f>IF(ISBLANK(#REF!),"",IF(V25&gt;=67%,7,0))</f>
        <v>0</v>
      </c>
      <c r="AH25" s="27">
        <f>IF(ISBLANK(#REF!),"",IF(W25&gt;=1,7,0))</f>
        <v>0</v>
      </c>
      <c r="AI25" s="27">
        <f>IF(ISBLANK(#REF!),"",IF(X25="ΠΟΛΥΤΕΚΝΟΣ",7,IF(X25="ΤΡΙΤΕΚΝΟΣ",3,0)))</f>
        <v>0</v>
      </c>
      <c r="AJ25" s="27">
        <f>IF(ISBLANK(#REF!),"",MAX(AG25:AI25))</f>
        <v>0</v>
      </c>
      <c r="AK25" s="181">
        <f>IF(ISBLANK(#REF!),"",AA25+SUM(AD25:AF25,AJ25))</f>
        <v>10.55</v>
      </c>
    </row>
    <row r="26" spans="1:37" s="8" customFormat="1">
      <c r="A26" s="28">
        <f>IF(ISBLANK(#REF!),"",IF(ISNUMBER(A25),A25+1,1))</f>
        <v>16</v>
      </c>
      <c r="B26" s="8" t="s">
        <v>745</v>
      </c>
      <c r="C26" s="8" t="s">
        <v>371</v>
      </c>
      <c r="D26" s="8" t="s">
        <v>155</v>
      </c>
      <c r="E26" s="8" t="s">
        <v>44</v>
      </c>
      <c r="F26" s="8" t="s">
        <v>89</v>
      </c>
      <c r="G26" s="8" t="s">
        <v>61</v>
      </c>
      <c r="H26" s="8" t="s">
        <v>12</v>
      </c>
      <c r="I26" s="8" t="s">
        <v>11</v>
      </c>
      <c r="J26" s="37">
        <v>32673</v>
      </c>
      <c r="K26" s="51">
        <v>7.04</v>
      </c>
      <c r="L26" s="12"/>
      <c r="M26" s="12"/>
      <c r="N26" s="12"/>
      <c r="O26" s="12"/>
      <c r="P26" s="8">
        <v>4</v>
      </c>
      <c r="Q26" s="8">
        <v>0</v>
      </c>
      <c r="R26" s="8">
        <v>0</v>
      </c>
      <c r="S26" s="8">
        <v>2</v>
      </c>
      <c r="T26" s="8">
        <v>1</v>
      </c>
      <c r="U26" s="8">
        <v>26</v>
      </c>
      <c r="V26" s="11"/>
      <c r="W26" s="85"/>
      <c r="X26" s="12"/>
      <c r="Y26" s="12" t="s">
        <v>14</v>
      </c>
      <c r="Z26" s="12" t="s">
        <v>14</v>
      </c>
      <c r="AA26" s="23">
        <f>IF(ISBLANK(#REF!),"",IF(K26&gt;5,ROUND(0.5*(K26-5),2),0))</f>
        <v>1.02</v>
      </c>
      <c r="AB26" s="23">
        <f>IF(ISBLANK(#REF!),"",IF(L26="ΝΑΙ",6,(IF(M26="ΝΑΙ",4,0))))</f>
        <v>0</v>
      </c>
      <c r="AC26" s="23">
        <f>IF(ISBLANK(#REF!),"",IF(E26="ΠΕ23",IF(N26="ΝΑΙ",3,(IF(O26="ΝΑΙ",2,0))),IF(N26="ΝΑΙ",3,(IF(O26="ΝΑΙ",2,0)))))</f>
        <v>0</v>
      </c>
      <c r="AD26" s="23">
        <f>IF(ISBLANK(#REF!),"",MAX(AB26:AC26))</f>
        <v>0</v>
      </c>
      <c r="AE26" s="23">
        <f>IF(ISBLANK(#REF!),"",MIN(3,0.5*INT((P26*12+Q26+ROUND(R26/30,0))/6)))</f>
        <v>3</v>
      </c>
      <c r="AF26" s="23">
        <f>IF(ISBLANK(#REF!),"",0.25*(S26*12+T26+ROUND(U26/30,0)))</f>
        <v>6.5</v>
      </c>
      <c r="AG26" s="27">
        <f>IF(ISBLANK(#REF!),"",IF(V26&gt;=67%,7,0))</f>
        <v>0</v>
      </c>
      <c r="AH26" s="27">
        <f>IF(ISBLANK(#REF!),"",IF(W26&gt;=1,7,0))</f>
        <v>0</v>
      </c>
      <c r="AI26" s="27">
        <f>IF(ISBLANK(#REF!),"",IF(X26="ΠΟΛΥΤΕΚΝΟΣ",7,IF(X26="ΤΡΙΤΕΚΝΟΣ",3,0)))</f>
        <v>0</v>
      </c>
      <c r="AJ26" s="27">
        <f>IF(ISBLANK(#REF!),"",MAX(AG26:AI26))</f>
        <v>0</v>
      </c>
      <c r="AK26" s="181">
        <f>IF(ISBLANK(#REF!),"",AA26+SUM(AD26:AF26,AJ26))</f>
        <v>10.52</v>
      </c>
    </row>
    <row r="27" spans="1:37" s="8" customFormat="1">
      <c r="A27" s="28">
        <f>IF(ISBLANK(#REF!),"",IF(ISNUMBER(A26),A26+1,1))</f>
        <v>17</v>
      </c>
      <c r="B27" s="8" t="s">
        <v>728</v>
      </c>
      <c r="C27" s="8" t="s">
        <v>758</v>
      </c>
      <c r="D27" s="8" t="s">
        <v>96</v>
      </c>
      <c r="E27" s="8" t="s">
        <v>44</v>
      </c>
      <c r="F27" s="8" t="s">
        <v>89</v>
      </c>
      <c r="G27" s="8" t="s">
        <v>61</v>
      </c>
      <c r="H27" s="8" t="s">
        <v>12</v>
      </c>
      <c r="I27" s="8" t="s">
        <v>11</v>
      </c>
      <c r="J27" s="37">
        <v>38377</v>
      </c>
      <c r="K27" s="51">
        <v>7.2</v>
      </c>
      <c r="L27" s="12"/>
      <c r="M27" s="12"/>
      <c r="N27" s="12"/>
      <c r="O27" s="12" t="s">
        <v>12</v>
      </c>
      <c r="P27" s="8">
        <v>7</v>
      </c>
      <c r="Q27" s="8">
        <v>9</v>
      </c>
      <c r="R27" s="8">
        <v>7</v>
      </c>
      <c r="S27" s="8">
        <v>1</v>
      </c>
      <c r="T27" s="8">
        <v>4</v>
      </c>
      <c r="U27" s="8">
        <v>27</v>
      </c>
      <c r="V27" s="11"/>
      <c r="W27" s="85"/>
      <c r="X27" s="12"/>
      <c r="Y27" s="12" t="s">
        <v>14</v>
      </c>
      <c r="Z27" s="12" t="s">
        <v>14</v>
      </c>
      <c r="AA27" s="23">
        <f>IF(ISBLANK(#REF!),"",IF(K27&gt;5,ROUND(0.5*(K27-5),2),0))</f>
        <v>1.1000000000000001</v>
      </c>
      <c r="AB27" s="23">
        <f>IF(ISBLANK(#REF!),"",IF(L27="ΝΑΙ",6,(IF(M27="ΝΑΙ",4,0))))</f>
        <v>0</v>
      </c>
      <c r="AC27" s="23">
        <f>IF(ISBLANK(#REF!),"",IF(E27="ΠΕ23",IF(N27="ΝΑΙ",3,(IF(O27="ΝΑΙ",2,0))),IF(N27="ΝΑΙ",3,(IF(O27="ΝΑΙ",2,0)))))</f>
        <v>2</v>
      </c>
      <c r="AD27" s="23">
        <f>IF(ISBLANK(#REF!),"",MAX(AB27:AC27))</f>
        <v>2</v>
      </c>
      <c r="AE27" s="23">
        <f>IF(ISBLANK(#REF!),"",MIN(3,0.5*INT((P27*12+Q27+ROUND(R27/30,0))/6)))</f>
        <v>3</v>
      </c>
      <c r="AF27" s="23">
        <f>IF(ISBLANK(#REF!),"",0.25*(S27*12+T27+ROUND(U27/30,0)))</f>
        <v>4.25</v>
      </c>
      <c r="AG27" s="27">
        <f>IF(ISBLANK(#REF!),"",IF(V27&gt;=67%,7,0))</f>
        <v>0</v>
      </c>
      <c r="AH27" s="27">
        <f>IF(ISBLANK(#REF!),"",IF(W27&gt;=1,7,0))</f>
        <v>0</v>
      </c>
      <c r="AI27" s="27">
        <f>IF(ISBLANK(#REF!),"",IF(X27="ΠΟΛΥΤΕΚΝΟΣ",7,IF(X27="ΤΡΙΤΕΚΝΟΣ",3,0)))</f>
        <v>0</v>
      </c>
      <c r="AJ27" s="27">
        <f>IF(ISBLANK(#REF!),"",MAX(AG27:AI27))</f>
        <v>0</v>
      </c>
      <c r="AK27" s="181">
        <f>IF(ISBLANK(#REF!),"",AA27+SUM(AD27:AF27,AJ27))</f>
        <v>10.35</v>
      </c>
    </row>
    <row r="28" spans="1:37" s="8" customFormat="1">
      <c r="A28" s="28">
        <f>IF(ISBLANK(#REF!),"",IF(ISNUMBER(A27),A27+1,1))</f>
        <v>18</v>
      </c>
      <c r="B28" s="8" t="s">
        <v>336</v>
      </c>
      <c r="C28" s="8" t="s">
        <v>109</v>
      </c>
      <c r="D28" s="8" t="s">
        <v>112</v>
      </c>
      <c r="E28" s="8" t="s">
        <v>44</v>
      </c>
      <c r="F28" s="8" t="s">
        <v>88</v>
      </c>
      <c r="G28" s="8" t="s">
        <v>15</v>
      </c>
      <c r="H28" s="8" t="s">
        <v>12</v>
      </c>
      <c r="I28" s="8" t="s">
        <v>11</v>
      </c>
      <c r="J28" s="37">
        <v>39988</v>
      </c>
      <c r="K28" s="51">
        <v>6.1020000000000003</v>
      </c>
      <c r="L28" s="12"/>
      <c r="M28" s="12"/>
      <c r="N28" s="12"/>
      <c r="O28" s="12"/>
      <c r="P28" s="8">
        <v>0</v>
      </c>
      <c r="Q28" s="8">
        <v>0</v>
      </c>
      <c r="R28" s="8">
        <v>0</v>
      </c>
      <c r="S28" s="8">
        <v>0</v>
      </c>
      <c r="T28" s="8">
        <v>5</v>
      </c>
      <c r="U28" s="8">
        <v>11</v>
      </c>
      <c r="V28" s="11">
        <v>0.8</v>
      </c>
      <c r="W28" s="85"/>
      <c r="X28" s="12"/>
      <c r="Y28" s="12" t="s">
        <v>14</v>
      </c>
      <c r="Z28" s="12" t="s">
        <v>14</v>
      </c>
      <c r="AA28" s="23">
        <f>IF(ISBLANK(#REF!),"",IF(K28&gt;5,ROUND(0.5*(K28-5),2),0))</f>
        <v>0.55000000000000004</v>
      </c>
      <c r="AB28" s="23">
        <f>IF(ISBLANK(#REF!),"",IF(L28="ΝΑΙ",6,(IF(M28="ΝΑΙ",4,0))))</f>
        <v>0</v>
      </c>
      <c r="AC28" s="23">
        <f>IF(ISBLANK(#REF!),"",IF(E28="ΠΕ23",IF(N28="ΝΑΙ",3,(IF(O28="ΝΑΙ",2,0))),IF(N28="ΝΑΙ",3,(IF(O28="ΝΑΙ",2,0)))))</f>
        <v>0</v>
      </c>
      <c r="AD28" s="23">
        <f>IF(ISBLANK(#REF!),"",MAX(AB28:AC28))</f>
        <v>0</v>
      </c>
      <c r="AE28" s="23">
        <f>IF(ISBLANK(#REF!),"",MIN(3,0.5*INT((P28*12+Q28+ROUND(R28/30,0))/6)))</f>
        <v>0</v>
      </c>
      <c r="AF28" s="23">
        <f>IF(ISBLANK(#REF!),"",0.25*(S28*12+T28+ROUND(U28/30,0)))</f>
        <v>1.25</v>
      </c>
      <c r="AG28" s="27">
        <f>IF(ISBLANK(#REF!),"",IF(V28&gt;=67%,7,0))</f>
        <v>7</v>
      </c>
      <c r="AH28" s="27">
        <f>IF(ISBLANK(#REF!),"",IF(W28&gt;=1,7,0))</f>
        <v>0</v>
      </c>
      <c r="AI28" s="27">
        <f>IF(ISBLANK(#REF!),"",IF(X28="ΠΟΛΥΤΕΚΝΟΣ",7,IF(X28="ΤΡΙΤΕΚΝΟΣ",3,0)))</f>
        <v>0</v>
      </c>
      <c r="AJ28" s="27">
        <f>IF(ISBLANK(#REF!),"",MAX(AG28:AI28))</f>
        <v>7</v>
      </c>
      <c r="AK28" s="181">
        <f>IF(ISBLANK(#REF!),"",AA28+SUM(AD28:AF28,AJ28))</f>
        <v>8.8000000000000007</v>
      </c>
    </row>
    <row r="29" spans="1:37" s="8" customFormat="1">
      <c r="A29" s="28">
        <f>IF(ISBLANK(#REF!),"",IF(ISNUMBER(A28),A28+1,1))</f>
        <v>19</v>
      </c>
      <c r="B29" s="8" t="s">
        <v>752</v>
      </c>
      <c r="C29" s="8" t="s">
        <v>261</v>
      </c>
      <c r="D29" s="8" t="s">
        <v>167</v>
      </c>
      <c r="E29" s="8" t="s">
        <v>44</v>
      </c>
      <c r="F29" s="8" t="s">
        <v>89</v>
      </c>
      <c r="G29" s="8" t="s">
        <v>61</v>
      </c>
      <c r="H29" s="8" t="s">
        <v>12</v>
      </c>
      <c r="I29" s="8" t="s">
        <v>11</v>
      </c>
      <c r="J29" s="37">
        <v>38534</v>
      </c>
      <c r="K29" s="51">
        <v>8.4</v>
      </c>
      <c r="L29" s="12"/>
      <c r="M29" s="12" t="s">
        <v>12</v>
      </c>
      <c r="N29" s="12"/>
      <c r="O29" s="12"/>
      <c r="P29" s="8">
        <v>8</v>
      </c>
      <c r="Q29" s="8">
        <v>2</v>
      </c>
      <c r="R29" s="8">
        <v>9</v>
      </c>
      <c r="S29" s="8">
        <v>0</v>
      </c>
      <c r="T29" s="8">
        <v>0</v>
      </c>
      <c r="U29" s="8">
        <v>0</v>
      </c>
      <c r="V29" s="11"/>
      <c r="W29" s="85"/>
      <c r="X29" s="12"/>
      <c r="Y29" s="12" t="s">
        <v>14</v>
      </c>
      <c r="Z29" s="12" t="s">
        <v>14</v>
      </c>
      <c r="AA29" s="23">
        <f>IF(ISBLANK(#REF!),"",IF(K29&gt;5,ROUND(0.5*(K29-5),2),0))</f>
        <v>1.7</v>
      </c>
      <c r="AB29" s="23">
        <f>IF(ISBLANK(#REF!),"",IF(L29="ΝΑΙ",6,(IF(M29="ΝΑΙ",4,0))))</f>
        <v>4</v>
      </c>
      <c r="AC29" s="23">
        <f>IF(ISBLANK(#REF!),"",IF(E29="ΠΕ23",IF(N29="ΝΑΙ",3,(IF(O29="ΝΑΙ",2,0))),IF(N29="ΝΑΙ",3,(IF(O29="ΝΑΙ",2,0)))))</f>
        <v>0</v>
      </c>
      <c r="AD29" s="23">
        <f>IF(ISBLANK(#REF!),"",MAX(AB29:AC29))</f>
        <v>4</v>
      </c>
      <c r="AE29" s="23">
        <f>IF(ISBLANK(#REF!),"",MIN(3,0.5*INT((P29*12+Q29+ROUND(R29/30,0))/6)))</f>
        <v>3</v>
      </c>
      <c r="AF29" s="23">
        <f>IF(ISBLANK(#REF!),"",0.25*(S29*12+T29+ROUND(U29/30,0)))</f>
        <v>0</v>
      </c>
      <c r="AG29" s="27">
        <f>IF(ISBLANK(#REF!),"",IF(V29&gt;=67%,7,0))</f>
        <v>0</v>
      </c>
      <c r="AH29" s="27">
        <f>IF(ISBLANK(#REF!),"",IF(W29&gt;=1,7,0))</f>
        <v>0</v>
      </c>
      <c r="AI29" s="27">
        <f>IF(ISBLANK(#REF!),"",IF(X29="ΠΟΛΥΤΕΚΝΟΣ",7,IF(X29="ΤΡΙΤΕΚΝΟΣ",3,0)))</f>
        <v>0</v>
      </c>
      <c r="AJ29" s="27">
        <f>IF(ISBLANK(#REF!),"",MAX(AG29:AI29))</f>
        <v>0</v>
      </c>
      <c r="AK29" s="181">
        <f>IF(ISBLANK(#REF!),"",AA29+SUM(AD29:AF29,AJ29))</f>
        <v>8.6999999999999993</v>
      </c>
    </row>
    <row r="30" spans="1:37" s="8" customFormat="1">
      <c r="A30" s="28">
        <f>IF(ISBLANK(#REF!),"",IF(ISNUMBER(A29),A29+1,1))</f>
        <v>20</v>
      </c>
      <c r="B30" s="8" t="s">
        <v>446</v>
      </c>
      <c r="C30" s="8" t="s">
        <v>144</v>
      </c>
      <c r="D30" s="8" t="s">
        <v>99</v>
      </c>
      <c r="E30" s="8" t="s">
        <v>44</v>
      </c>
      <c r="F30" s="8" t="s">
        <v>89</v>
      </c>
      <c r="G30" s="8" t="s">
        <v>61</v>
      </c>
      <c r="H30" s="8" t="s">
        <v>12</v>
      </c>
      <c r="I30" s="8" t="s">
        <v>11</v>
      </c>
      <c r="J30" s="37">
        <v>38663</v>
      </c>
      <c r="K30" s="51">
        <v>6.87</v>
      </c>
      <c r="L30" s="12"/>
      <c r="M30" s="12"/>
      <c r="N30" s="12"/>
      <c r="O30" s="12"/>
      <c r="P30" s="8">
        <v>5</v>
      </c>
      <c r="Q30" s="8">
        <v>2</v>
      </c>
      <c r="R30" s="8">
        <v>28</v>
      </c>
      <c r="S30" s="8">
        <v>1</v>
      </c>
      <c r="T30" s="8">
        <v>5</v>
      </c>
      <c r="U30" s="8">
        <v>2</v>
      </c>
      <c r="V30" s="11"/>
      <c r="W30" s="85"/>
      <c r="X30" s="12"/>
      <c r="Y30" s="12" t="s">
        <v>14</v>
      </c>
      <c r="Z30" s="12" t="s">
        <v>14</v>
      </c>
      <c r="AA30" s="23">
        <f>IF(ISBLANK(#REF!),"",IF(K30&gt;5,ROUND(0.5*(K30-5),2),0))</f>
        <v>0.94</v>
      </c>
      <c r="AB30" s="23">
        <f>IF(ISBLANK(#REF!),"",IF(L30="ΝΑΙ",6,(IF(M30="ΝΑΙ",4,0))))</f>
        <v>0</v>
      </c>
      <c r="AC30" s="23">
        <f>IF(ISBLANK(#REF!),"",IF(E30="ΠΕ23",IF(N30="ΝΑΙ",3,(IF(O30="ΝΑΙ",2,0))),IF(N30="ΝΑΙ",3,(IF(O30="ΝΑΙ",2,0)))))</f>
        <v>0</v>
      </c>
      <c r="AD30" s="23">
        <f>IF(ISBLANK(#REF!),"",MAX(AB30:AC30))</f>
        <v>0</v>
      </c>
      <c r="AE30" s="23">
        <f>IF(ISBLANK(#REF!),"",MIN(3,0.5*INT((P30*12+Q30+ROUND(R30/30,0))/6)))</f>
        <v>3</v>
      </c>
      <c r="AF30" s="23">
        <f>IF(ISBLANK(#REF!),"",0.25*(S30*12+T30+ROUND(U30/30,0)))</f>
        <v>4.25</v>
      </c>
      <c r="AG30" s="27">
        <f>IF(ISBLANK(#REF!),"",IF(V30&gt;=67%,7,0))</f>
        <v>0</v>
      </c>
      <c r="AH30" s="27">
        <f>IF(ISBLANK(#REF!),"",IF(W30&gt;=1,7,0))</f>
        <v>0</v>
      </c>
      <c r="AI30" s="27">
        <f>IF(ISBLANK(#REF!),"",IF(X30="ΠΟΛΥΤΕΚΝΟΣ",7,IF(X30="ΤΡΙΤΕΚΝΟΣ",3,0)))</f>
        <v>0</v>
      </c>
      <c r="AJ30" s="27">
        <f>IF(ISBLANK(#REF!),"",MAX(AG30:AI30))</f>
        <v>0</v>
      </c>
      <c r="AK30" s="181">
        <f>IF(ISBLANK(#REF!),"",AA30+SUM(AD30:AF30,AJ30))</f>
        <v>8.19</v>
      </c>
    </row>
    <row r="31" spans="1:37" s="16" customFormat="1">
      <c r="A31" s="28">
        <f>IF(ISBLANK(#REF!),"",IF(ISNUMBER(A30),A30+1,1))</f>
        <v>21</v>
      </c>
      <c r="B31" s="8" t="s">
        <v>780</v>
      </c>
      <c r="C31" s="8" t="s">
        <v>134</v>
      </c>
      <c r="D31" s="8" t="s">
        <v>245</v>
      </c>
      <c r="E31" s="8" t="s">
        <v>44</v>
      </c>
      <c r="F31" s="8" t="s">
        <v>89</v>
      </c>
      <c r="G31" s="8" t="s">
        <v>61</v>
      </c>
      <c r="H31" s="8" t="s">
        <v>12</v>
      </c>
      <c r="I31" s="8" t="s">
        <v>11</v>
      </c>
      <c r="J31" s="37">
        <v>37722</v>
      </c>
      <c r="K31" s="51">
        <v>6.5</v>
      </c>
      <c r="L31" s="12"/>
      <c r="M31" s="12" t="s">
        <v>12</v>
      </c>
      <c r="N31" s="12"/>
      <c r="O31" s="12"/>
      <c r="P31" s="8">
        <v>9</v>
      </c>
      <c r="Q31" s="8">
        <v>3</v>
      </c>
      <c r="R31" s="8">
        <v>28</v>
      </c>
      <c r="S31" s="8">
        <v>0</v>
      </c>
      <c r="T31" s="8">
        <v>1</v>
      </c>
      <c r="U31" s="8">
        <v>14</v>
      </c>
      <c r="V31" s="11"/>
      <c r="W31" s="85"/>
      <c r="X31" s="12"/>
      <c r="Y31" s="12" t="s">
        <v>14</v>
      </c>
      <c r="Z31" s="12" t="s">
        <v>14</v>
      </c>
      <c r="AA31" s="105">
        <f>IF(ISBLANK(#REF!),"",IF(K31&gt;5,ROUND(0.5*(K31-5),2),0))</f>
        <v>0.75</v>
      </c>
      <c r="AB31" s="105">
        <f>IF(ISBLANK(#REF!),"",IF(L31="ΝΑΙ",6,(IF(M31="ΝΑΙ",4,0))))</f>
        <v>4</v>
      </c>
      <c r="AC31" s="23">
        <f>IF(ISBLANK(#REF!),"",IF(E31="ΠΕ23",IF(N31="ΝΑΙ",3,(IF(O31="ΝΑΙ",2,0))),IF(N31="ΝΑΙ",3,(IF(O31="ΝΑΙ",2,0)))))</f>
        <v>0</v>
      </c>
      <c r="AD31" s="23">
        <f>IF(ISBLANK(#REF!),"",MAX(AB31:AC31))</f>
        <v>4</v>
      </c>
      <c r="AE31" s="105">
        <f>IF(ISBLANK(#REF!),"",MIN(3,0.5*INT((P31*12+Q31+ROUND(R31/30,0))/6)))</f>
        <v>3</v>
      </c>
      <c r="AF31" s="105">
        <f>IF(ISBLANK(#REF!),"",0.25*(S31*12+T31+ROUND(U31/30,0)))</f>
        <v>0.25</v>
      </c>
      <c r="AG31" s="105">
        <f>IF(ISBLANK(#REF!),"",IF(V31&gt;=67%,7,0))</f>
        <v>0</v>
      </c>
      <c r="AH31" s="105">
        <f>IF(ISBLANK(#REF!),"",IF(W31&gt;=1,7,0))</f>
        <v>0</v>
      </c>
      <c r="AI31" s="105">
        <f>IF(ISBLANK(#REF!),"",IF(X31="ΠΟΛΥΤΕΚΝΟΣ",7,IF(X31="ΤΡΙΤΕΚΝΟΣ",3,0)))</f>
        <v>0</v>
      </c>
      <c r="AJ31" s="105">
        <f>IF(ISBLANK(#REF!),"",MAX(AG31:AI31))</f>
        <v>0</v>
      </c>
      <c r="AK31" s="181">
        <f>IF(ISBLANK(#REF!),"",AA31+SUM(AD31:AF31,AJ31))</f>
        <v>8</v>
      </c>
    </row>
    <row r="32" spans="1:37" s="16" customFormat="1">
      <c r="A32" s="28">
        <f>IF(ISBLANK(#REF!),"",IF(ISNUMBER(A31),A31+1,1))</f>
        <v>22</v>
      </c>
      <c r="B32" s="16" t="s">
        <v>688</v>
      </c>
      <c r="C32" s="16" t="s">
        <v>265</v>
      </c>
      <c r="D32" s="16" t="s">
        <v>184</v>
      </c>
      <c r="E32" s="16" t="s">
        <v>44</v>
      </c>
      <c r="F32" s="16" t="s">
        <v>88</v>
      </c>
      <c r="G32" s="16" t="s">
        <v>15</v>
      </c>
      <c r="H32" s="16" t="s">
        <v>12</v>
      </c>
      <c r="I32" s="16" t="s">
        <v>11</v>
      </c>
      <c r="J32" s="90">
        <v>38601</v>
      </c>
      <c r="K32" s="54">
        <v>6.4080000000000004</v>
      </c>
      <c r="L32" s="17"/>
      <c r="M32" s="17"/>
      <c r="N32" s="17"/>
      <c r="O32" s="17"/>
      <c r="P32" s="16">
        <v>3</v>
      </c>
      <c r="Q32" s="16">
        <v>11</v>
      </c>
      <c r="R32" s="16">
        <v>3</v>
      </c>
      <c r="S32" s="16">
        <v>1</v>
      </c>
      <c r="T32" s="16">
        <v>5</v>
      </c>
      <c r="U32" s="16">
        <v>3</v>
      </c>
      <c r="V32" s="26"/>
      <c r="W32" s="87"/>
      <c r="X32" s="17"/>
      <c r="Y32" s="17" t="s">
        <v>14</v>
      </c>
      <c r="Z32" s="17" t="s">
        <v>14</v>
      </c>
      <c r="AA32" s="23">
        <f>IF(ISBLANK(#REF!),"",IF(K32&gt;5,ROUND(0.5*(K32-5),2),0))</f>
        <v>0.7</v>
      </c>
      <c r="AB32" s="23">
        <f>IF(ISBLANK(#REF!),"",IF(L32="ΝΑΙ",6,(IF(M32="ΝΑΙ",4,0))))</f>
        <v>0</v>
      </c>
      <c r="AC32" s="23">
        <f>IF(ISBLANK(#REF!),"",IF(E32="ΠΕ23",IF(N32="ΝΑΙ",3,(IF(O32="ΝΑΙ",2,0))),IF(N32="ΝΑΙ",3,(IF(O32="ΝΑΙ",2,0)))))</f>
        <v>0</v>
      </c>
      <c r="AD32" s="23">
        <f>IF(ISBLANK(#REF!),"",MAX(AB32:AC32))</f>
        <v>0</v>
      </c>
      <c r="AE32" s="23">
        <f>IF(ISBLANK(#REF!),"",MIN(3,0.5*INT((P32*12+Q32+ROUND(R32/30,0))/6)))</f>
        <v>3</v>
      </c>
      <c r="AF32" s="23">
        <f>IF(ISBLANK(#REF!),"",0.25*(S32*12+T32+ROUND(U32/30,0)))</f>
        <v>4.25</v>
      </c>
      <c r="AG32" s="27">
        <f>IF(ISBLANK(#REF!),"",IF(V32&gt;=67%,7,0))</f>
        <v>0</v>
      </c>
      <c r="AH32" s="27">
        <f>IF(ISBLANK(#REF!),"",IF(W32&gt;=1,7,0))</f>
        <v>0</v>
      </c>
      <c r="AI32" s="27">
        <f>IF(ISBLANK(#REF!),"",IF(X32="ΠΟΛΥΤΕΚΝΟΣ",7,IF(X32="ΤΡΙΤΕΚΝΟΣ",3,0)))</f>
        <v>0</v>
      </c>
      <c r="AJ32" s="27">
        <f>IF(ISBLANK(#REF!),"",MAX(AG32:AI32))</f>
        <v>0</v>
      </c>
      <c r="AK32" s="181">
        <f>IF(ISBLANK(#REF!),"",AA32+SUM(AD32:AF32,AJ32))</f>
        <v>7.95</v>
      </c>
    </row>
    <row r="33" spans="1:37" s="8" customFormat="1">
      <c r="A33" s="28">
        <f>IF(ISBLANK(#REF!),"",IF(ISNUMBER(A32),A32+1,1))</f>
        <v>23</v>
      </c>
      <c r="B33" s="8" t="s">
        <v>439</v>
      </c>
      <c r="C33" s="8" t="s">
        <v>116</v>
      </c>
      <c r="D33" s="8" t="s">
        <v>543</v>
      </c>
      <c r="E33" s="8" t="s">
        <v>44</v>
      </c>
      <c r="F33" s="8" t="s">
        <v>89</v>
      </c>
      <c r="G33" s="8" t="s">
        <v>61</v>
      </c>
      <c r="H33" s="8" t="s">
        <v>12</v>
      </c>
      <c r="I33" s="8" t="s">
        <v>11</v>
      </c>
      <c r="J33" s="37">
        <v>40305</v>
      </c>
      <c r="K33" s="51">
        <v>7.63</v>
      </c>
      <c r="L33" s="12"/>
      <c r="M33" s="12"/>
      <c r="N33" s="12"/>
      <c r="O33" s="12" t="s">
        <v>12</v>
      </c>
      <c r="P33" s="8">
        <v>0</v>
      </c>
      <c r="Q33" s="8">
        <v>0</v>
      </c>
      <c r="R33" s="8">
        <v>0</v>
      </c>
      <c r="S33" s="8">
        <v>1</v>
      </c>
      <c r="T33" s="8">
        <v>2</v>
      </c>
      <c r="U33" s="8">
        <v>17</v>
      </c>
      <c r="V33" s="11"/>
      <c r="W33" s="85"/>
      <c r="X33" s="12"/>
      <c r="Y33" s="12" t="s">
        <v>12</v>
      </c>
      <c r="Z33" s="12" t="s">
        <v>14</v>
      </c>
      <c r="AA33" s="23">
        <f>IF(ISBLANK(#REF!),"",IF(K33&gt;5,ROUND(0.5*(K33-5),2),0))</f>
        <v>1.32</v>
      </c>
      <c r="AB33" s="23">
        <f>IF(ISBLANK(#REF!),"",IF(L33="ΝΑΙ",6,(IF(M33="ΝΑΙ",4,0))))</f>
        <v>0</v>
      </c>
      <c r="AC33" s="23">
        <f>IF(ISBLANK(#REF!),"",IF(E33="ΠΕ23",IF(N33="ΝΑΙ",3,(IF(O33="ΝΑΙ",2,0))),IF(N33="ΝΑΙ",3,(IF(O33="ΝΑΙ",2,0)))))</f>
        <v>2</v>
      </c>
      <c r="AD33" s="23">
        <f>IF(ISBLANK(#REF!),"",MAX(AB33:AC33))</f>
        <v>2</v>
      </c>
      <c r="AE33" s="23">
        <f>IF(ISBLANK(#REF!),"",MIN(3,0.5*INT((P33*12+Q33+ROUND(R33/30,0))/6)))</f>
        <v>0</v>
      </c>
      <c r="AF33" s="23">
        <f>IF(ISBLANK(#REF!),"",0.25*(S33*12+T33+ROUND(U33/30,0)))</f>
        <v>3.75</v>
      </c>
      <c r="AG33" s="27">
        <f>IF(ISBLANK(#REF!),"",IF(V33&gt;=67%,7,0))</f>
        <v>0</v>
      </c>
      <c r="AH33" s="27">
        <f>IF(ISBLANK(#REF!),"",IF(W33&gt;=1,7,0))</f>
        <v>0</v>
      </c>
      <c r="AI33" s="27">
        <f>IF(ISBLANK(#REF!),"",IF(X33="ΠΟΛΥΤΕΚΝΟΣ",7,IF(X33="ΤΡΙΤΕΚΝΟΣ",3,0)))</f>
        <v>0</v>
      </c>
      <c r="AJ33" s="27">
        <f>IF(ISBLANK(#REF!),"",MAX(AG33:AI33))</f>
        <v>0</v>
      </c>
      <c r="AK33" s="181">
        <f>IF(ISBLANK(#REF!),"",AA33+SUM(AD33:AF33,AJ33))</f>
        <v>7.07</v>
      </c>
    </row>
    <row r="34" spans="1:37" s="8" customFormat="1">
      <c r="A34" s="28">
        <f>IF(ISBLANK(#REF!),"",IF(ISNUMBER(A33),A33+1,1))</f>
        <v>24</v>
      </c>
      <c r="B34" s="8" t="s">
        <v>795</v>
      </c>
      <c r="C34" s="8" t="s">
        <v>233</v>
      </c>
      <c r="D34" s="8" t="s">
        <v>112</v>
      </c>
      <c r="E34" s="8" t="s">
        <v>44</v>
      </c>
      <c r="F34" s="8" t="s">
        <v>89</v>
      </c>
      <c r="G34" s="8" t="s">
        <v>61</v>
      </c>
      <c r="H34" s="8" t="s">
        <v>12</v>
      </c>
      <c r="I34" s="8" t="s">
        <v>11</v>
      </c>
      <c r="J34" s="37">
        <v>38341</v>
      </c>
      <c r="K34" s="51">
        <v>7.91</v>
      </c>
      <c r="L34" s="12"/>
      <c r="M34" s="12"/>
      <c r="N34" s="12"/>
      <c r="O34" s="12"/>
      <c r="P34" s="8">
        <v>2</v>
      </c>
      <c r="Q34" s="8">
        <v>5</v>
      </c>
      <c r="R34" s="8">
        <v>0</v>
      </c>
      <c r="S34" s="8">
        <v>1</v>
      </c>
      <c r="T34" s="8">
        <v>1</v>
      </c>
      <c r="U34" s="8">
        <v>13</v>
      </c>
      <c r="V34" s="11"/>
      <c r="W34" s="85"/>
      <c r="X34" s="12"/>
      <c r="Y34" s="12" t="s">
        <v>12</v>
      </c>
      <c r="Z34" s="12" t="s">
        <v>14</v>
      </c>
      <c r="AA34" s="105">
        <f>IF(ISBLANK(#REF!),"",IF(K34&gt;5,ROUND(0.5*(K34-5),2),0))</f>
        <v>1.46</v>
      </c>
      <c r="AB34" s="105">
        <f>IF(ISBLANK(#REF!),"",IF(L34="ΝΑΙ",6,(IF(M34="ΝΑΙ",4,0))))</f>
        <v>0</v>
      </c>
      <c r="AC34" s="23">
        <f>IF(ISBLANK(#REF!),"",IF(E34="ΠΕ23",IF(N34="ΝΑΙ",3,(IF(O34="ΝΑΙ",2,0))),IF(N34="ΝΑΙ",3,(IF(O34="ΝΑΙ",2,0)))))</f>
        <v>0</v>
      </c>
      <c r="AD34" s="23">
        <f>IF(ISBLANK(#REF!),"",MAX(AB34:AC34))</f>
        <v>0</v>
      </c>
      <c r="AE34" s="105">
        <f>IF(ISBLANK(#REF!),"",MIN(3,0.5*INT((P34*12+Q34+ROUND(R34/30,0))/6)))</f>
        <v>2</v>
      </c>
      <c r="AF34" s="105">
        <f>IF(ISBLANK(#REF!),"",0.25*(S34*12+T34+ROUND(U34/30,0)))</f>
        <v>3.25</v>
      </c>
      <c r="AG34" s="105">
        <f>IF(ISBLANK(#REF!),"",IF(V34&gt;=67%,7,0))</f>
        <v>0</v>
      </c>
      <c r="AH34" s="105">
        <f>IF(ISBLANK(#REF!),"",IF(W34&gt;=1,7,0))</f>
        <v>0</v>
      </c>
      <c r="AI34" s="105">
        <f>IF(ISBLANK(#REF!),"",IF(X34="ΠΟΛΥΤΕΚΝΟΣ",7,IF(X34="ΤΡΙΤΕΚΝΟΣ",3,0)))</f>
        <v>0</v>
      </c>
      <c r="AJ34" s="105">
        <f>IF(ISBLANK(#REF!),"",MAX(AG34:AI34))</f>
        <v>0</v>
      </c>
      <c r="AK34" s="181">
        <f>IF(ISBLANK(#REF!),"",AA34+SUM(AD34:AF34,AJ34))</f>
        <v>6.71</v>
      </c>
    </row>
    <row r="35" spans="1:37" s="8" customFormat="1">
      <c r="A35" s="28">
        <f>IF(ISBLANK(#REF!),"",IF(ISNUMBER(A34),A34+1,1))</f>
        <v>25</v>
      </c>
      <c r="B35" s="16" t="s">
        <v>759</v>
      </c>
      <c r="C35" s="16" t="s">
        <v>124</v>
      </c>
      <c r="D35" s="16" t="s">
        <v>760</v>
      </c>
      <c r="E35" s="16" t="s">
        <v>44</v>
      </c>
      <c r="F35" s="16" t="s">
        <v>89</v>
      </c>
      <c r="G35" s="16" t="s">
        <v>61</v>
      </c>
      <c r="H35" s="16" t="s">
        <v>12</v>
      </c>
      <c r="I35" s="16" t="s">
        <v>11</v>
      </c>
      <c r="J35" s="90">
        <v>39610</v>
      </c>
      <c r="K35" s="54">
        <v>6.92</v>
      </c>
      <c r="L35" s="17"/>
      <c r="M35" s="17" t="s">
        <v>12</v>
      </c>
      <c r="N35" s="17"/>
      <c r="O35" s="17"/>
      <c r="P35" s="16">
        <v>0</v>
      </c>
      <c r="Q35" s="16">
        <v>11</v>
      </c>
      <c r="R35" s="16">
        <v>13</v>
      </c>
      <c r="S35" s="16">
        <v>0</v>
      </c>
      <c r="T35" s="16">
        <v>3</v>
      </c>
      <c r="U35" s="16">
        <v>18</v>
      </c>
      <c r="V35" s="26"/>
      <c r="W35" s="87"/>
      <c r="X35" s="17"/>
      <c r="Y35" s="17" t="s">
        <v>12</v>
      </c>
      <c r="Z35" s="17" t="s">
        <v>14</v>
      </c>
      <c r="AA35" s="23">
        <f>IF(ISBLANK(#REF!),"",IF(K35&gt;5,ROUND(0.5*(K35-5),2),0))</f>
        <v>0.96</v>
      </c>
      <c r="AB35" s="23">
        <f>IF(ISBLANK(#REF!),"",IF(L35="ΝΑΙ",6,(IF(M35="ΝΑΙ",4,0))))</f>
        <v>4</v>
      </c>
      <c r="AC35" s="23">
        <f>IF(ISBLANK(#REF!),"",IF(E35="ΠΕ23",IF(N35="ΝΑΙ",3,(IF(O35="ΝΑΙ",2,0))),IF(N35="ΝΑΙ",3,(IF(O35="ΝΑΙ",2,0)))))</f>
        <v>0</v>
      </c>
      <c r="AD35" s="23">
        <f>IF(ISBLANK(#REF!),"",MAX(AB35:AC35))</f>
        <v>4</v>
      </c>
      <c r="AE35" s="23">
        <f>IF(ISBLANK(#REF!),"",MIN(3,0.5*INT((P35*12+Q35+ROUND(R35/30,0))/6)))</f>
        <v>0.5</v>
      </c>
      <c r="AF35" s="23">
        <f>IF(ISBLANK(#REF!),"",0.25*(S35*12+T35+ROUND(U35/30,0)))</f>
        <v>1</v>
      </c>
      <c r="AG35" s="27">
        <f>IF(ISBLANK(#REF!),"",IF(V35&gt;=67%,7,0))</f>
        <v>0</v>
      </c>
      <c r="AH35" s="27">
        <f>IF(ISBLANK(#REF!),"",IF(W35&gt;=1,7,0))</f>
        <v>0</v>
      </c>
      <c r="AI35" s="27">
        <f>IF(ISBLANK(#REF!),"",IF(X35="ΠΟΛΥΤΕΚΝΟΣ",7,IF(X35="ΤΡΙΤΕΚΝΟΣ",3,0)))</f>
        <v>0</v>
      </c>
      <c r="AJ35" s="27">
        <f>IF(ISBLANK(#REF!),"",MAX(AG35:AI35))</f>
        <v>0</v>
      </c>
      <c r="AK35" s="181">
        <f>IF(ISBLANK(#REF!),"",AA35+SUM(AD35:AF35,AJ35))</f>
        <v>6.46</v>
      </c>
    </row>
    <row r="36" spans="1:37" s="8" customFormat="1">
      <c r="A36" s="28">
        <f>IF(ISBLANK(#REF!),"",IF(ISNUMBER(A35),A35+1,1))</f>
        <v>26</v>
      </c>
      <c r="B36" s="8" t="s">
        <v>807</v>
      </c>
      <c r="C36" s="8" t="s">
        <v>120</v>
      </c>
      <c r="D36" s="8" t="s">
        <v>107</v>
      </c>
      <c r="E36" s="8" t="s">
        <v>44</v>
      </c>
      <c r="F36" s="8" t="s">
        <v>89</v>
      </c>
      <c r="G36" s="8" t="s">
        <v>61</v>
      </c>
      <c r="H36" s="8" t="s">
        <v>12</v>
      </c>
      <c r="I36" s="8" t="s">
        <v>11</v>
      </c>
      <c r="J36" s="37">
        <v>40529</v>
      </c>
      <c r="K36" s="51">
        <v>6.89</v>
      </c>
      <c r="L36" s="12"/>
      <c r="M36" s="12"/>
      <c r="N36" s="12"/>
      <c r="O36" s="12" t="s">
        <v>12</v>
      </c>
      <c r="P36" s="8">
        <v>0</v>
      </c>
      <c r="Q36" s="8">
        <v>5</v>
      </c>
      <c r="R36" s="8">
        <v>0</v>
      </c>
      <c r="S36" s="8">
        <v>1</v>
      </c>
      <c r="T36" s="8">
        <v>1</v>
      </c>
      <c r="U36" s="8">
        <v>28</v>
      </c>
      <c r="V36" s="11"/>
      <c r="W36" s="85"/>
      <c r="X36" s="12"/>
      <c r="Y36" s="12" t="s">
        <v>14</v>
      </c>
      <c r="Z36" s="12" t="s">
        <v>14</v>
      </c>
      <c r="AA36" s="105">
        <f>IF(ISBLANK(#REF!),"",IF(K36&gt;5,ROUND(0.5*(K36-5),2),0))</f>
        <v>0.95</v>
      </c>
      <c r="AB36" s="105">
        <f>IF(ISBLANK(#REF!),"",IF(L36="ΝΑΙ",6,(IF(M36="ΝΑΙ",4,0))))</f>
        <v>0</v>
      </c>
      <c r="AC36" s="23">
        <f>IF(ISBLANK(#REF!),"",IF(E36="ΠΕ23",IF(N36="ΝΑΙ",3,(IF(O36="ΝΑΙ",2,0))),IF(N36="ΝΑΙ",3,(IF(O36="ΝΑΙ",2,0)))))</f>
        <v>2</v>
      </c>
      <c r="AD36" s="23">
        <f>IF(ISBLANK(#REF!),"",MAX(AB36:AC36))</f>
        <v>2</v>
      </c>
      <c r="AE36" s="105">
        <f>IF(ISBLANK(#REF!),"",MIN(3,0.5*INT((P36*12+Q36+ROUND(R36/30,0))/6)))</f>
        <v>0</v>
      </c>
      <c r="AF36" s="105">
        <f>IF(ISBLANK(#REF!),"",0.25*(S36*12+T36+ROUND(U36/30,0)))</f>
        <v>3.5</v>
      </c>
      <c r="AG36" s="105">
        <f>IF(ISBLANK(#REF!),"",IF(V36&gt;=67%,7,0))</f>
        <v>0</v>
      </c>
      <c r="AH36" s="105">
        <f>IF(ISBLANK(#REF!),"",IF(W36&gt;=1,7,0))</f>
        <v>0</v>
      </c>
      <c r="AI36" s="105">
        <f>IF(ISBLANK(#REF!),"",IF(X36="ΠΟΛΥΤΕΚΝΟΣ",7,IF(X36="ΤΡΙΤΕΚΝΟΣ",3,0)))</f>
        <v>0</v>
      </c>
      <c r="AJ36" s="105">
        <f>IF(ISBLANK(#REF!),"",MAX(AG36:AI36))</f>
        <v>0</v>
      </c>
      <c r="AK36" s="181">
        <f>IF(ISBLANK(#REF!),"",AA36+SUM(AD36:AF36,AJ36))</f>
        <v>6.45</v>
      </c>
    </row>
    <row r="37" spans="1:37" s="8" customFormat="1">
      <c r="A37" s="28">
        <f>IF(ISBLANK(#REF!),"",IF(ISNUMBER(A36),A36+1,1))</f>
        <v>27</v>
      </c>
      <c r="B37" s="8" t="s">
        <v>709</v>
      </c>
      <c r="C37" s="8" t="s">
        <v>98</v>
      </c>
      <c r="D37" s="8" t="s">
        <v>107</v>
      </c>
      <c r="E37" s="8" t="s">
        <v>44</v>
      </c>
      <c r="F37" s="8" t="s">
        <v>89</v>
      </c>
      <c r="G37" s="8" t="s">
        <v>61</v>
      </c>
      <c r="H37" s="8" t="s">
        <v>12</v>
      </c>
      <c r="I37" s="8" t="s">
        <v>11</v>
      </c>
      <c r="J37" s="37">
        <v>40310</v>
      </c>
      <c r="K37" s="51">
        <v>6.99</v>
      </c>
      <c r="L37" s="12"/>
      <c r="M37" s="12" t="s">
        <v>12</v>
      </c>
      <c r="N37" s="12"/>
      <c r="O37" s="12"/>
      <c r="P37" s="8">
        <v>0</v>
      </c>
      <c r="Q37" s="8">
        <v>0</v>
      </c>
      <c r="R37" s="8">
        <v>0</v>
      </c>
      <c r="S37" s="8">
        <v>0</v>
      </c>
      <c r="T37" s="8">
        <v>5</v>
      </c>
      <c r="U37" s="8">
        <v>8</v>
      </c>
      <c r="V37" s="11"/>
      <c r="W37" s="85"/>
      <c r="X37" s="12"/>
      <c r="Y37" s="12" t="s">
        <v>14</v>
      </c>
      <c r="Z37" s="12" t="s">
        <v>14</v>
      </c>
      <c r="AA37" s="23">
        <f>IF(ISBLANK(#REF!),"",IF(K37&gt;5,ROUND(0.5*(K37-5),2),0))</f>
        <v>1</v>
      </c>
      <c r="AB37" s="23">
        <f>IF(ISBLANK(#REF!),"",IF(L37="ΝΑΙ",6,(IF(M37="ΝΑΙ",4,0))))</f>
        <v>4</v>
      </c>
      <c r="AC37" s="23">
        <f>IF(ISBLANK(#REF!),"",IF(E37="ΠΕ23",IF(N37="ΝΑΙ",3,(IF(O37="ΝΑΙ",2,0))),IF(N37="ΝΑΙ",3,(IF(O37="ΝΑΙ",2,0)))))</f>
        <v>0</v>
      </c>
      <c r="AD37" s="23">
        <f>IF(ISBLANK(#REF!),"",MAX(AB37:AC37))</f>
        <v>4</v>
      </c>
      <c r="AE37" s="23">
        <f>IF(ISBLANK(#REF!),"",MIN(3,0.5*INT((P37*12+Q37+ROUND(R37/30,0))/6)))</f>
        <v>0</v>
      </c>
      <c r="AF37" s="23">
        <f>IF(ISBLANK(#REF!),"",0.25*(S37*12+T37+ROUND(U37/30,0)))</f>
        <v>1.25</v>
      </c>
      <c r="AG37" s="27">
        <f>IF(ISBLANK(#REF!),"",IF(V37&gt;=67%,7,0))</f>
        <v>0</v>
      </c>
      <c r="AH37" s="27">
        <f>IF(ISBLANK(#REF!),"",IF(W37&gt;=1,7,0))</f>
        <v>0</v>
      </c>
      <c r="AI37" s="27">
        <f>IF(ISBLANK(#REF!),"",IF(X37="ΠΟΛΥΤΕΚΝΟΣ",7,IF(X37="ΤΡΙΤΕΚΝΟΣ",3,0)))</f>
        <v>0</v>
      </c>
      <c r="AJ37" s="27">
        <f>IF(ISBLANK(#REF!),"",MAX(AG37:AI37))</f>
        <v>0</v>
      </c>
      <c r="AK37" s="181">
        <f>IF(ISBLANK(#REF!),"",AA37+SUM(AD37:AF37,AJ37))</f>
        <v>6.25</v>
      </c>
    </row>
    <row r="38" spans="1:37" s="8" customFormat="1">
      <c r="A38" s="28">
        <f>IF(ISBLANK(#REF!),"",IF(ISNUMBER(A37),A37+1,1))</f>
        <v>28</v>
      </c>
      <c r="B38" s="8" t="s">
        <v>714</v>
      </c>
      <c r="C38" s="8" t="s">
        <v>235</v>
      </c>
      <c r="D38" s="8" t="s">
        <v>144</v>
      </c>
      <c r="E38" s="8" t="s">
        <v>44</v>
      </c>
      <c r="F38" s="8" t="s">
        <v>88</v>
      </c>
      <c r="G38" s="8" t="s">
        <v>15</v>
      </c>
      <c r="H38" s="8" t="s">
        <v>12</v>
      </c>
      <c r="I38" s="8" t="s">
        <v>11</v>
      </c>
      <c r="J38" s="37">
        <v>40892</v>
      </c>
      <c r="K38" s="51">
        <v>6.49</v>
      </c>
      <c r="L38" s="12"/>
      <c r="M38" s="12"/>
      <c r="N38" s="12"/>
      <c r="O38" s="12"/>
      <c r="P38" s="8">
        <v>1</v>
      </c>
      <c r="Q38" s="8">
        <v>9</v>
      </c>
      <c r="R38" s="8">
        <v>6</v>
      </c>
      <c r="S38" s="8">
        <v>1</v>
      </c>
      <c r="T38" s="8">
        <v>3</v>
      </c>
      <c r="U38" s="8">
        <v>25</v>
      </c>
      <c r="V38" s="11"/>
      <c r="W38" s="85"/>
      <c r="X38" s="12"/>
      <c r="Y38" s="12" t="s">
        <v>12</v>
      </c>
      <c r="Z38" s="12" t="s">
        <v>14</v>
      </c>
      <c r="AA38" s="23">
        <f>IF(ISBLANK(#REF!),"",IF(K38&gt;5,ROUND(0.5*(K38-5),2),0))</f>
        <v>0.75</v>
      </c>
      <c r="AB38" s="23">
        <f>IF(ISBLANK(#REF!),"",IF(L38="ΝΑΙ",6,(IF(M38="ΝΑΙ",4,0))))</f>
        <v>0</v>
      </c>
      <c r="AC38" s="23">
        <f>IF(ISBLANK(#REF!),"",IF(E38="ΠΕ23",IF(N38="ΝΑΙ",3,(IF(O38="ΝΑΙ",2,0))),IF(N38="ΝΑΙ",3,(IF(O38="ΝΑΙ",2,0)))))</f>
        <v>0</v>
      </c>
      <c r="AD38" s="23">
        <f>IF(ISBLANK(#REF!),"",MAX(AB38:AC38))</f>
        <v>0</v>
      </c>
      <c r="AE38" s="23">
        <f>IF(ISBLANK(#REF!),"",MIN(3,0.5*INT((P38*12+Q38+ROUND(R38/30,0))/6)))</f>
        <v>1.5</v>
      </c>
      <c r="AF38" s="23">
        <f>IF(ISBLANK(#REF!),"",0.25*(S38*12+T38+ROUND(U38/30,0)))</f>
        <v>4</v>
      </c>
      <c r="AG38" s="27">
        <f>IF(ISBLANK(#REF!),"",IF(V38&gt;=67%,7,0))</f>
        <v>0</v>
      </c>
      <c r="AH38" s="27">
        <f>IF(ISBLANK(#REF!),"",IF(W38&gt;=1,7,0))</f>
        <v>0</v>
      </c>
      <c r="AI38" s="27">
        <f>IF(ISBLANK(#REF!),"",IF(X38="ΠΟΛΥΤΕΚΝΟΣ",7,IF(X38="ΤΡΙΤΕΚΝΟΣ",3,0)))</f>
        <v>0</v>
      </c>
      <c r="AJ38" s="27">
        <f>IF(ISBLANK(#REF!),"",MAX(AG38:AI38))</f>
        <v>0</v>
      </c>
      <c r="AK38" s="181">
        <f>IF(ISBLANK(#REF!),"",AA38+SUM(AD38:AF38,AJ38))</f>
        <v>6.25</v>
      </c>
    </row>
    <row r="39" spans="1:37" s="8" customFormat="1">
      <c r="A39" s="28">
        <f>IF(ISBLANK(#REF!),"",IF(ISNUMBER(A38),A38+1,1))</f>
        <v>29</v>
      </c>
      <c r="B39" s="8" t="s">
        <v>775</v>
      </c>
      <c r="C39" s="8" t="s">
        <v>147</v>
      </c>
      <c r="D39" s="8" t="s">
        <v>130</v>
      </c>
      <c r="E39" s="8" t="s">
        <v>44</v>
      </c>
      <c r="F39" s="8" t="s">
        <v>89</v>
      </c>
      <c r="G39" s="8" t="s">
        <v>61</v>
      </c>
      <c r="H39" s="8" t="s">
        <v>12</v>
      </c>
      <c r="I39" s="8" t="s">
        <v>11</v>
      </c>
      <c r="J39" s="37">
        <v>41005</v>
      </c>
      <c r="K39" s="51">
        <v>6.38</v>
      </c>
      <c r="L39" s="12"/>
      <c r="M39" s="12"/>
      <c r="N39" s="12"/>
      <c r="O39" s="12"/>
      <c r="P39" s="8">
        <v>2</v>
      </c>
      <c r="Q39" s="8">
        <v>7</v>
      </c>
      <c r="R39" s="8">
        <v>24</v>
      </c>
      <c r="S39" s="8">
        <v>0</v>
      </c>
      <c r="T39" s="8">
        <v>11</v>
      </c>
      <c r="U39" s="8">
        <v>15</v>
      </c>
      <c r="V39" s="11"/>
      <c r="W39" s="85"/>
      <c r="X39" s="12"/>
      <c r="Y39" s="12" t="s">
        <v>14</v>
      </c>
      <c r="Z39" s="12" t="s">
        <v>14</v>
      </c>
      <c r="AA39" s="23">
        <f>IF(ISBLANK(#REF!),"",IF(K39&gt;5,ROUND(0.5*(K39-5),2),0))</f>
        <v>0.69</v>
      </c>
      <c r="AB39" s="23">
        <f>IF(ISBLANK(#REF!),"",IF(L39="ΝΑΙ",6,(IF(M39="ΝΑΙ",4,0))))</f>
        <v>0</v>
      </c>
      <c r="AC39" s="23">
        <f>IF(ISBLANK(#REF!),"",IF(E39="ΠΕ23",IF(N39="ΝΑΙ",3,(IF(O39="ΝΑΙ",2,0))),IF(N39="ΝΑΙ",3,(IF(O39="ΝΑΙ",2,0)))))</f>
        <v>0</v>
      </c>
      <c r="AD39" s="23">
        <f>IF(ISBLANK(#REF!),"",MAX(AB39:AC39))</f>
        <v>0</v>
      </c>
      <c r="AE39" s="23">
        <f>IF(ISBLANK(#REF!),"",MIN(3,0.5*INT((P39*12+Q39+ROUND(R39/30,0))/6)))</f>
        <v>2.5</v>
      </c>
      <c r="AF39" s="23">
        <f>IF(ISBLANK(#REF!),"",0.25*(S39*12+T39+ROUND(U39/30,0)))</f>
        <v>3</v>
      </c>
      <c r="AG39" s="27">
        <f>IF(ISBLANK(#REF!),"",IF(V39&gt;=67%,7,0))</f>
        <v>0</v>
      </c>
      <c r="AH39" s="27">
        <f>IF(ISBLANK(#REF!),"",IF(W39&gt;=1,7,0))</f>
        <v>0</v>
      </c>
      <c r="AI39" s="27">
        <f>IF(ISBLANK(#REF!),"",IF(X39="ΠΟΛΥΤΕΚΝΟΣ",7,IF(X39="ΤΡΙΤΕΚΝΟΣ",3,0)))</f>
        <v>0</v>
      </c>
      <c r="AJ39" s="27">
        <f>IF(ISBLANK(#REF!),"",MAX(AG39:AI39))</f>
        <v>0</v>
      </c>
      <c r="AK39" s="181">
        <f>IF(ISBLANK(#REF!),"",AA39+SUM(AD39:AF39,AJ39))</f>
        <v>6.1899999999999995</v>
      </c>
    </row>
    <row r="40" spans="1:37" s="8" customFormat="1">
      <c r="A40" s="28">
        <f>IF(ISBLANK(#REF!),"",IF(ISNUMBER(A39),A39+1,1))</f>
        <v>30</v>
      </c>
      <c r="B40" s="8" t="s">
        <v>701</v>
      </c>
      <c r="C40" s="8" t="s">
        <v>702</v>
      </c>
      <c r="D40" s="8" t="s">
        <v>184</v>
      </c>
      <c r="E40" s="8" t="s">
        <v>44</v>
      </c>
      <c r="F40" s="8" t="s">
        <v>89</v>
      </c>
      <c r="G40" s="8" t="s">
        <v>61</v>
      </c>
      <c r="H40" s="8" t="s">
        <v>12</v>
      </c>
      <c r="I40" s="8" t="s">
        <v>11</v>
      </c>
      <c r="J40" s="37">
        <v>41991</v>
      </c>
      <c r="K40" s="51">
        <v>8.09</v>
      </c>
      <c r="L40" s="12"/>
      <c r="M40" s="12"/>
      <c r="N40" s="12"/>
      <c r="O40" s="12"/>
      <c r="P40" s="8">
        <v>0</v>
      </c>
      <c r="Q40" s="8">
        <v>7</v>
      </c>
      <c r="R40" s="8">
        <v>5</v>
      </c>
      <c r="S40" s="8">
        <v>0</v>
      </c>
      <c r="T40" s="8">
        <v>4</v>
      </c>
      <c r="U40" s="8">
        <v>9</v>
      </c>
      <c r="V40" s="11"/>
      <c r="W40" s="85"/>
      <c r="X40" s="12" t="s">
        <v>31</v>
      </c>
      <c r="Y40" s="12" t="s">
        <v>14</v>
      </c>
      <c r="Z40" s="12" t="s">
        <v>14</v>
      </c>
      <c r="AA40" s="23">
        <f>IF(ISBLANK(#REF!),"",IF(K40&gt;5,ROUND(0.5*(K40-5),2),0))</f>
        <v>1.55</v>
      </c>
      <c r="AB40" s="23">
        <f>IF(ISBLANK(#REF!),"",IF(L40="ΝΑΙ",6,(IF(M40="ΝΑΙ",4,0))))</f>
        <v>0</v>
      </c>
      <c r="AC40" s="23">
        <f>IF(ISBLANK(#REF!),"",IF(E40="ΠΕ23",IF(N40="ΝΑΙ",3,(IF(O40="ΝΑΙ",2,0))),IF(N40="ΝΑΙ",3,(IF(O40="ΝΑΙ",2,0)))))</f>
        <v>0</v>
      </c>
      <c r="AD40" s="23">
        <f>IF(ISBLANK(#REF!),"",MAX(AB40:AC40))</f>
        <v>0</v>
      </c>
      <c r="AE40" s="23">
        <f>IF(ISBLANK(#REF!),"",MIN(3,0.5*INT((P40*12+Q40+ROUND(R40/30,0))/6)))</f>
        <v>0.5</v>
      </c>
      <c r="AF40" s="23">
        <f>IF(ISBLANK(#REF!),"",0.25*(S40*12+T40+ROUND(U40/30,0)))</f>
        <v>1</v>
      </c>
      <c r="AG40" s="27">
        <f>IF(ISBLANK(#REF!),"",IF(V40&gt;=67%,7,0))</f>
        <v>0</v>
      </c>
      <c r="AH40" s="27">
        <f>IF(ISBLANK(#REF!),"",IF(W40&gt;=1,7,0))</f>
        <v>0</v>
      </c>
      <c r="AI40" s="27">
        <f>IF(ISBLANK(#REF!),"",IF(X40="ΠΟΛΥΤΕΚΝΟΣ",7,IF(X40="ΤΡΙΤΕΚΝΟΣ",3,0)))</f>
        <v>3</v>
      </c>
      <c r="AJ40" s="27">
        <f>IF(ISBLANK(#REF!),"",MAX(AG40:AI40))</f>
        <v>3</v>
      </c>
      <c r="AK40" s="181">
        <f>IF(ISBLANK(#REF!),"",AA40+SUM(AD40:AF40,AJ40))</f>
        <v>6.05</v>
      </c>
    </row>
    <row r="41" spans="1:37" s="8" customFormat="1">
      <c r="A41" s="28">
        <f>IF(ISBLANK(#REF!),"",IF(ISNUMBER(A40),A40+1,1))</f>
        <v>31</v>
      </c>
      <c r="B41" s="8" t="s">
        <v>693</v>
      </c>
      <c r="C41" s="8" t="s">
        <v>694</v>
      </c>
      <c r="D41" s="8" t="s">
        <v>96</v>
      </c>
      <c r="E41" s="8" t="s">
        <v>44</v>
      </c>
      <c r="F41" s="8" t="s">
        <v>89</v>
      </c>
      <c r="G41" s="8" t="s">
        <v>61</v>
      </c>
      <c r="H41" s="8" t="s">
        <v>12</v>
      </c>
      <c r="I41" s="8" t="s">
        <v>11</v>
      </c>
      <c r="J41" s="37">
        <v>40364</v>
      </c>
      <c r="K41" s="51">
        <v>6.48</v>
      </c>
      <c r="L41" s="12"/>
      <c r="M41" s="12" t="s">
        <v>12</v>
      </c>
      <c r="N41" s="12"/>
      <c r="O41" s="12"/>
      <c r="P41" s="8">
        <v>0</v>
      </c>
      <c r="Q41" s="8">
        <v>5</v>
      </c>
      <c r="R41" s="8">
        <v>11</v>
      </c>
      <c r="S41" s="8">
        <v>0</v>
      </c>
      <c r="T41" s="8">
        <v>5</v>
      </c>
      <c r="U41" s="8">
        <v>7</v>
      </c>
      <c r="V41" s="11"/>
      <c r="W41" s="85"/>
      <c r="X41" s="12"/>
      <c r="Y41" s="12" t="s">
        <v>14</v>
      </c>
      <c r="Z41" s="12" t="s">
        <v>14</v>
      </c>
      <c r="AA41" s="23">
        <f>IF(ISBLANK(#REF!),"",IF(K41&gt;5,ROUND(0.5*(K41-5),2),0))</f>
        <v>0.74</v>
      </c>
      <c r="AB41" s="23">
        <f>IF(ISBLANK(#REF!),"",IF(L41="ΝΑΙ",6,(IF(M41="ΝΑΙ",4,0))))</f>
        <v>4</v>
      </c>
      <c r="AC41" s="23">
        <f>IF(ISBLANK(#REF!),"",IF(E41="ΠΕ23",IF(N41="ΝΑΙ",3,(IF(O41="ΝΑΙ",2,0))),IF(N41="ΝΑΙ",3,(IF(O41="ΝΑΙ",2,0)))))</f>
        <v>0</v>
      </c>
      <c r="AD41" s="23">
        <f>IF(ISBLANK(#REF!),"",MAX(AB41:AC41))</f>
        <v>4</v>
      </c>
      <c r="AE41" s="23">
        <f>IF(ISBLANK(#REF!),"",MIN(3,0.5*INT((P41*12+Q41+ROUND(R41/30,0))/6)))</f>
        <v>0</v>
      </c>
      <c r="AF41" s="23">
        <f>IF(ISBLANK(#REF!),"",0.25*(S41*12+T41+ROUND(U41/30,0)))</f>
        <v>1.25</v>
      </c>
      <c r="AG41" s="27">
        <f>IF(ISBLANK(#REF!),"",IF(V41&gt;=67%,7,0))</f>
        <v>0</v>
      </c>
      <c r="AH41" s="27">
        <f>IF(ISBLANK(#REF!),"",IF(W41&gt;=1,7,0))</f>
        <v>0</v>
      </c>
      <c r="AI41" s="27">
        <f>IF(ISBLANK(#REF!),"",IF(X41="ΠΟΛΥΤΕΚΝΟΣ",7,IF(X41="ΤΡΙΤΕΚΝΟΣ",3,0)))</f>
        <v>0</v>
      </c>
      <c r="AJ41" s="27">
        <f>IF(ISBLANK(#REF!),"",MAX(AG41:AI41))</f>
        <v>0</v>
      </c>
      <c r="AK41" s="181">
        <f>IF(ISBLANK(#REF!),"",AA41+SUM(AD41:AF41,AJ41))</f>
        <v>5.99</v>
      </c>
    </row>
    <row r="42" spans="1:37" s="8" customFormat="1">
      <c r="A42" s="28">
        <f>IF(ISBLANK(#REF!),"",IF(ISNUMBER(A41),A41+1,1))</f>
        <v>32</v>
      </c>
      <c r="B42" s="8" t="s">
        <v>684</v>
      </c>
      <c r="C42" s="8" t="s">
        <v>98</v>
      </c>
      <c r="D42" s="8" t="s">
        <v>130</v>
      </c>
      <c r="E42" s="8" t="s">
        <v>44</v>
      </c>
      <c r="F42" s="8" t="s">
        <v>89</v>
      </c>
      <c r="G42" s="8" t="s">
        <v>61</v>
      </c>
      <c r="H42" s="8" t="s">
        <v>12</v>
      </c>
      <c r="I42" s="8" t="s">
        <v>11</v>
      </c>
      <c r="J42" s="37">
        <v>39583</v>
      </c>
      <c r="K42" s="51">
        <v>6.91</v>
      </c>
      <c r="L42" s="12"/>
      <c r="M42" s="12"/>
      <c r="N42" s="12"/>
      <c r="O42" s="12"/>
      <c r="P42" s="8">
        <v>2</v>
      </c>
      <c r="Q42" s="8">
        <v>11</v>
      </c>
      <c r="R42" s="8">
        <v>12</v>
      </c>
      <c r="S42" s="8">
        <v>0</v>
      </c>
      <c r="T42" s="8">
        <v>10</v>
      </c>
      <c r="U42" s="8">
        <v>7</v>
      </c>
      <c r="V42" s="11"/>
      <c r="W42" s="85"/>
      <c r="X42" s="12"/>
      <c r="Y42" s="12" t="s">
        <v>14</v>
      </c>
      <c r="Z42" s="12" t="s">
        <v>14</v>
      </c>
      <c r="AA42" s="23">
        <f>IF(ISBLANK(#REF!),"",IF(K42&gt;5,ROUND(0.5*(K42-5),2),0))</f>
        <v>0.96</v>
      </c>
      <c r="AB42" s="23">
        <f>IF(ISBLANK(#REF!),"",IF(L42="ΝΑΙ",6,(IF(M42="ΝΑΙ",4,0))))</f>
        <v>0</v>
      </c>
      <c r="AC42" s="23">
        <f>IF(ISBLANK(#REF!),"",IF(E42="ΠΕ23",IF(N42="ΝΑΙ",3,(IF(O42="ΝΑΙ",2,0))),IF(N42="ΝΑΙ",3,(IF(O42="ΝΑΙ",2,0)))))</f>
        <v>0</v>
      </c>
      <c r="AD42" s="23">
        <f>IF(ISBLANK(#REF!),"",MAX(AB42:AC42))</f>
        <v>0</v>
      </c>
      <c r="AE42" s="23">
        <f>IF(ISBLANK(#REF!),"",MIN(3,0.5*INT((P42*12+Q42+ROUND(R42/30,0))/6)))</f>
        <v>2.5</v>
      </c>
      <c r="AF42" s="23">
        <f>IF(ISBLANK(#REF!),"",0.25*(S42*12+T42+ROUND(U42/30,0)))</f>
        <v>2.5</v>
      </c>
      <c r="AG42" s="27">
        <f>IF(ISBLANK(#REF!),"",IF(V42&gt;=67%,7,0))</f>
        <v>0</v>
      </c>
      <c r="AH42" s="27">
        <f>IF(ISBLANK(#REF!),"",IF(W42&gt;=1,7,0))</f>
        <v>0</v>
      </c>
      <c r="AI42" s="27">
        <f>IF(ISBLANK(#REF!),"",IF(X42="ΠΟΛΥΤΕΚΝΟΣ",7,IF(X42="ΤΡΙΤΕΚΝΟΣ",3,0)))</f>
        <v>0</v>
      </c>
      <c r="AJ42" s="27">
        <f>IF(ISBLANK(#REF!),"",MAX(AG42:AI42))</f>
        <v>0</v>
      </c>
      <c r="AK42" s="181">
        <f>IF(ISBLANK(#REF!),"",AA42+SUM(AD42:AF42,AJ42))</f>
        <v>5.96</v>
      </c>
    </row>
    <row r="43" spans="1:37" s="8" customFormat="1">
      <c r="A43" s="28">
        <f>IF(ISBLANK(#REF!),"",IF(ISNUMBER(A42),A42+1,1))</f>
        <v>33</v>
      </c>
      <c r="B43" s="8" t="s">
        <v>796</v>
      </c>
      <c r="C43" s="8" t="s">
        <v>175</v>
      </c>
      <c r="D43" s="8" t="s">
        <v>184</v>
      </c>
      <c r="E43" s="8" t="s">
        <v>44</v>
      </c>
      <c r="F43" s="8" t="s">
        <v>89</v>
      </c>
      <c r="G43" s="8" t="s">
        <v>61</v>
      </c>
      <c r="H43" s="8" t="s">
        <v>12</v>
      </c>
      <c r="I43" s="8" t="s">
        <v>11</v>
      </c>
      <c r="J43" s="37">
        <v>39779</v>
      </c>
      <c r="K43" s="51">
        <v>7.46</v>
      </c>
      <c r="L43" s="12"/>
      <c r="M43" s="12"/>
      <c r="N43" s="12"/>
      <c r="O43" s="12"/>
      <c r="P43" s="8">
        <v>3</v>
      </c>
      <c r="Q43" s="8">
        <v>1</v>
      </c>
      <c r="R43" s="8">
        <v>16</v>
      </c>
      <c r="S43" s="8">
        <v>0</v>
      </c>
      <c r="T43" s="8">
        <v>5</v>
      </c>
      <c r="U43" s="8">
        <v>8</v>
      </c>
      <c r="V43" s="11"/>
      <c r="W43" s="85"/>
      <c r="X43" s="12"/>
      <c r="Y43" s="12" t="s">
        <v>12</v>
      </c>
      <c r="Z43" s="12" t="s">
        <v>14</v>
      </c>
      <c r="AA43" s="105">
        <f>IF(ISBLANK(#REF!),"",IF(K43&gt;5,ROUND(0.5*(K43-5),2),0))</f>
        <v>1.23</v>
      </c>
      <c r="AB43" s="105">
        <f>IF(ISBLANK(#REF!),"",IF(L43="ΝΑΙ",6,(IF(M43="ΝΑΙ",4,0))))</f>
        <v>0</v>
      </c>
      <c r="AC43" s="23">
        <f>IF(ISBLANK(#REF!),"",IF(E43="ΠΕ23",IF(N43="ΝΑΙ",3,(IF(O43="ΝΑΙ",2,0))),IF(N43="ΝΑΙ",3,(IF(O43="ΝΑΙ",2,0)))))</f>
        <v>0</v>
      </c>
      <c r="AD43" s="23">
        <f>IF(ISBLANK(#REF!),"",MAX(AB43:AC43))</f>
        <v>0</v>
      </c>
      <c r="AE43" s="105">
        <f>IF(ISBLANK(#REF!),"",MIN(3,0.5*INT((P43*12+Q43+ROUND(R43/30,0))/6)))</f>
        <v>3</v>
      </c>
      <c r="AF43" s="105">
        <f>IF(ISBLANK(#REF!),"",0.25*(S43*12+T43+ROUND(U43/30,0)))</f>
        <v>1.25</v>
      </c>
      <c r="AG43" s="105">
        <f>IF(ISBLANK(#REF!),"",IF(V43&gt;=67%,7,0))</f>
        <v>0</v>
      </c>
      <c r="AH43" s="105">
        <f>IF(ISBLANK(#REF!),"",IF(W43&gt;=1,7,0))</f>
        <v>0</v>
      </c>
      <c r="AI43" s="105">
        <f>IF(ISBLANK(#REF!),"",IF(X43="ΠΟΛΥΤΕΚΝΟΣ",7,IF(X43="ΤΡΙΤΕΚΝΟΣ",3,0)))</f>
        <v>0</v>
      </c>
      <c r="AJ43" s="105">
        <f>IF(ISBLANK(#REF!),"",MAX(AG43:AI43))</f>
        <v>0</v>
      </c>
      <c r="AK43" s="181">
        <f>IF(ISBLANK(#REF!),"",AA43+SUM(AD43:AF43,AJ43))</f>
        <v>5.48</v>
      </c>
    </row>
    <row r="44" spans="1:37" s="8" customFormat="1">
      <c r="A44" s="28">
        <f>IF(ISBLANK(#REF!),"",IF(ISNUMBER(A43),A43+1,1))</f>
        <v>34</v>
      </c>
      <c r="B44" s="8" t="s">
        <v>790</v>
      </c>
      <c r="C44" s="8" t="s">
        <v>109</v>
      </c>
      <c r="D44" s="8" t="s">
        <v>107</v>
      </c>
      <c r="E44" s="8" t="s">
        <v>44</v>
      </c>
      <c r="F44" s="8" t="s">
        <v>89</v>
      </c>
      <c r="G44" s="8" t="s">
        <v>61</v>
      </c>
      <c r="H44" s="8" t="s">
        <v>12</v>
      </c>
      <c r="I44" s="8" t="s">
        <v>11</v>
      </c>
      <c r="J44" s="37">
        <v>38048</v>
      </c>
      <c r="K44" s="51">
        <v>6.7</v>
      </c>
      <c r="L44" s="12"/>
      <c r="M44" s="12"/>
      <c r="N44" s="12"/>
      <c r="O44" s="12"/>
      <c r="P44" s="8">
        <v>3</v>
      </c>
      <c r="Q44" s="8">
        <v>8</v>
      </c>
      <c r="R44" s="8">
        <v>28</v>
      </c>
      <c r="S44" s="8">
        <v>0</v>
      </c>
      <c r="T44" s="8">
        <v>5</v>
      </c>
      <c r="U44" s="8">
        <v>11</v>
      </c>
      <c r="V44" s="11"/>
      <c r="W44" s="85"/>
      <c r="X44" s="12"/>
      <c r="Y44" s="12" t="s">
        <v>14</v>
      </c>
      <c r="Z44" s="12" t="s">
        <v>14</v>
      </c>
      <c r="AA44" s="105">
        <f>IF(ISBLANK(#REF!),"",IF(K44&gt;5,ROUND(0.5*(K44-5),2),0))</f>
        <v>0.85</v>
      </c>
      <c r="AB44" s="105">
        <f>IF(ISBLANK(#REF!),"",IF(L44="ΝΑΙ",6,(IF(M44="ΝΑΙ",4,0))))</f>
        <v>0</v>
      </c>
      <c r="AC44" s="23">
        <f>IF(ISBLANK(#REF!),"",IF(E44="ΠΕ23",IF(N44="ΝΑΙ",3,(IF(O44="ΝΑΙ",2,0))),IF(N44="ΝΑΙ",3,(IF(O44="ΝΑΙ",2,0)))))</f>
        <v>0</v>
      </c>
      <c r="AD44" s="23">
        <f>IF(ISBLANK(#REF!),"",MAX(AB44:AC44))</f>
        <v>0</v>
      </c>
      <c r="AE44" s="105">
        <f>IF(ISBLANK(#REF!),"",MIN(3,0.5*INT((P44*12+Q44+ROUND(R44/30,0))/6)))</f>
        <v>3</v>
      </c>
      <c r="AF44" s="105">
        <f>IF(ISBLANK(#REF!),"",0.25*(S44*12+T44+ROUND(U44/30,0)))</f>
        <v>1.25</v>
      </c>
      <c r="AG44" s="105">
        <f>IF(ISBLANK(#REF!),"",IF(V44&gt;=67%,7,0))</f>
        <v>0</v>
      </c>
      <c r="AH44" s="105">
        <f>IF(ISBLANK(#REF!),"",IF(W44&gt;=1,7,0))</f>
        <v>0</v>
      </c>
      <c r="AI44" s="105">
        <f>IF(ISBLANK(#REF!),"",IF(X44="ΠΟΛΥΤΕΚΝΟΣ",7,IF(X44="ΤΡΙΤΕΚΝΟΣ",3,0)))</f>
        <v>0</v>
      </c>
      <c r="AJ44" s="105">
        <f>IF(ISBLANK(#REF!),"",MAX(AG44:AI44))</f>
        <v>0</v>
      </c>
      <c r="AK44" s="181">
        <f>IF(ISBLANK(#REF!),"",AA44+SUM(AD44:AF44,AJ44))</f>
        <v>5.0999999999999996</v>
      </c>
    </row>
    <row r="45" spans="1:37" s="8" customFormat="1">
      <c r="A45" s="28">
        <f>IF(ISBLANK(#REF!),"",IF(ISNUMBER(A44),A44+1,1))</f>
        <v>35</v>
      </c>
      <c r="B45" s="8" t="s">
        <v>524</v>
      </c>
      <c r="C45" s="8" t="s">
        <v>129</v>
      </c>
      <c r="D45" s="8" t="s">
        <v>167</v>
      </c>
      <c r="E45" s="8" t="s">
        <v>44</v>
      </c>
      <c r="F45" s="8" t="s">
        <v>89</v>
      </c>
      <c r="G45" s="8" t="s">
        <v>61</v>
      </c>
      <c r="H45" s="8" t="s">
        <v>12</v>
      </c>
      <c r="I45" s="8" t="s">
        <v>11</v>
      </c>
      <c r="J45" s="37">
        <v>41409</v>
      </c>
      <c r="K45" s="51">
        <v>7.11</v>
      </c>
      <c r="L45" s="12"/>
      <c r="M45" s="12"/>
      <c r="N45" s="12"/>
      <c r="O45" s="12" t="s">
        <v>12</v>
      </c>
      <c r="P45" s="8">
        <v>0</v>
      </c>
      <c r="Q45" s="8">
        <v>5</v>
      </c>
      <c r="R45" s="8">
        <v>21</v>
      </c>
      <c r="S45" s="8">
        <v>0</v>
      </c>
      <c r="T45" s="8">
        <v>5</v>
      </c>
      <c r="U45" s="8">
        <v>20</v>
      </c>
      <c r="V45" s="11"/>
      <c r="W45" s="85"/>
      <c r="X45" s="12"/>
      <c r="Y45" s="12" t="s">
        <v>12</v>
      </c>
      <c r="Z45" s="12" t="s">
        <v>14</v>
      </c>
      <c r="AA45" s="23">
        <f>IF(ISBLANK(#REF!),"",IF(K45&gt;5,ROUND(0.5*(K45-5),2),0))</f>
        <v>1.06</v>
      </c>
      <c r="AB45" s="23">
        <f>IF(ISBLANK(#REF!),"",IF(L45="ΝΑΙ",6,(IF(M45="ΝΑΙ",4,0))))</f>
        <v>0</v>
      </c>
      <c r="AC45" s="23">
        <f>IF(ISBLANK(#REF!),"",IF(E45="ΠΕ23",IF(N45="ΝΑΙ",3,(IF(O45="ΝΑΙ",2,0))),IF(N45="ΝΑΙ",3,(IF(O45="ΝΑΙ",2,0)))))</f>
        <v>2</v>
      </c>
      <c r="AD45" s="23">
        <f>IF(ISBLANK(#REF!),"",MAX(AB45:AC45))</f>
        <v>2</v>
      </c>
      <c r="AE45" s="23">
        <f>IF(ISBLANK(#REF!),"",MIN(3,0.5*INT((P45*12+Q45+ROUND(R45/30,0))/6)))</f>
        <v>0.5</v>
      </c>
      <c r="AF45" s="23">
        <f>IF(ISBLANK(#REF!),"",0.25*(S45*12+T45+ROUND(U45/30,0)))</f>
        <v>1.5</v>
      </c>
      <c r="AG45" s="27">
        <f>IF(ISBLANK(#REF!),"",IF(V45&gt;=67%,7,0))</f>
        <v>0</v>
      </c>
      <c r="AH45" s="27">
        <f>IF(ISBLANK(#REF!),"",IF(W45&gt;=1,7,0))</f>
        <v>0</v>
      </c>
      <c r="AI45" s="27">
        <f>IF(ISBLANK(#REF!),"",IF(X45="ΠΟΛΥΤΕΚΝΟΣ",7,IF(X45="ΤΡΙΤΕΚΝΟΣ",3,0)))</f>
        <v>0</v>
      </c>
      <c r="AJ45" s="27">
        <f>IF(ISBLANK(#REF!),"",MAX(AG45:AI45))</f>
        <v>0</v>
      </c>
      <c r="AK45" s="181">
        <f>IF(ISBLANK(#REF!),"",AA45+SUM(AD45:AF45,AJ45))</f>
        <v>5.0600000000000005</v>
      </c>
    </row>
    <row r="46" spans="1:37" s="8" customFormat="1">
      <c r="A46" s="28">
        <f>IF(ISBLANK(#REF!),"",IF(ISNUMBER(A45),A45+1,1))</f>
        <v>36</v>
      </c>
      <c r="B46" s="8" t="s">
        <v>767</v>
      </c>
      <c r="C46" s="8" t="s">
        <v>147</v>
      </c>
      <c r="D46" s="8" t="s">
        <v>211</v>
      </c>
      <c r="E46" s="8" t="s">
        <v>44</v>
      </c>
      <c r="F46" s="8" t="s">
        <v>89</v>
      </c>
      <c r="G46" s="8" t="s">
        <v>61</v>
      </c>
      <c r="H46" s="8" t="s">
        <v>12</v>
      </c>
      <c r="I46" s="8" t="s">
        <v>11</v>
      </c>
      <c r="J46" s="37">
        <v>38817</v>
      </c>
      <c r="K46" s="51">
        <v>6.05</v>
      </c>
      <c r="L46" s="12"/>
      <c r="M46" s="12"/>
      <c r="N46" s="12"/>
      <c r="O46" s="12"/>
      <c r="P46" s="8">
        <v>1</v>
      </c>
      <c r="Q46" s="8">
        <v>1</v>
      </c>
      <c r="R46" s="8">
        <v>7</v>
      </c>
      <c r="S46" s="8">
        <v>1</v>
      </c>
      <c r="T46" s="8">
        <v>2</v>
      </c>
      <c r="U46" s="8">
        <v>12</v>
      </c>
      <c r="V46" s="11"/>
      <c r="W46" s="85"/>
      <c r="X46" s="12"/>
      <c r="Y46" s="12" t="s">
        <v>14</v>
      </c>
      <c r="Z46" s="12" t="s">
        <v>14</v>
      </c>
      <c r="AA46" s="23">
        <f>IF(ISBLANK(#REF!),"",IF(K46&gt;5,ROUND(0.5*(K46-5),2),0))</f>
        <v>0.53</v>
      </c>
      <c r="AB46" s="23">
        <f>IF(ISBLANK(#REF!),"",IF(L46="ΝΑΙ",6,(IF(M46="ΝΑΙ",4,0))))</f>
        <v>0</v>
      </c>
      <c r="AC46" s="23">
        <f>IF(ISBLANK(#REF!),"",IF(E46="ΠΕ23",IF(N46="ΝΑΙ",3,(IF(O46="ΝΑΙ",2,0))),IF(N46="ΝΑΙ",3,(IF(O46="ΝΑΙ",2,0)))))</f>
        <v>0</v>
      </c>
      <c r="AD46" s="23">
        <f>IF(ISBLANK(#REF!),"",MAX(AB46:AC46))</f>
        <v>0</v>
      </c>
      <c r="AE46" s="23">
        <f>IF(ISBLANK(#REF!),"",MIN(3,0.5*INT((P46*12+Q46+ROUND(R46/30,0))/6)))</f>
        <v>1</v>
      </c>
      <c r="AF46" s="23">
        <f>IF(ISBLANK(#REF!),"",0.25*(S46*12+T46+ROUND(U46/30,0)))</f>
        <v>3.5</v>
      </c>
      <c r="AG46" s="27">
        <f>IF(ISBLANK(#REF!),"",IF(V46&gt;=67%,7,0))</f>
        <v>0</v>
      </c>
      <c r="AH46" s="27">
        <f>IF(ISBLANK(#REF!),"",IF(W46&gt;=1,7,0))</f>
        <v>0</v>
      </c>
      <c r="AI46" s="27">
        <f>IF(ISBLANK(#REF!),"",IF(X46="ΠΟΛΥΤΕΚΝΟΣ",7,IF(X46="ΤΡΙΤΕΚΝΟΣ",3,0)))</f>
        <v>0</v>
      </c>
      <c r="AJ46" s="27">
        <f>IF(ISBLANK(#REF!),"",MAX(AG46:AI46))</f>
        <v>0</v>
      </c>
      <c r="AK46" s="181">
        <f>IF(ISBLANK(#REF!),"",AA46+SUM(AD46:AF46,AJ46))</f>
        <v>5.03</v>
      </c>
    </row>
    <row r="47" spans="1:37" s="8" customFormat="1">
      <c r="A47" s="28">
        <f>IF(ISBLANK(#REF!),"",IF(ISNUMBER(A46),A46+1,1))</f>
        <v>37</v>
      </c>
      <c r="B47" s="8" t="s">
        <v>695</v>
      </c>
      <c r="C47" s="8" t="s">
        <v>231</v>
      </c>
      <c r="D47" s="8" t="s">
        <v>112</v>
      </c>
      <c r="E47" s="8" t="s">
        <v>44</v>
      </c>
      <c r="F47" s="8" t="s">
        <v>89</v>
      </c>
      <c r="G47" s="8" t="s">
        <v>61</v>
      </c>
      <c r="H47" s="8" t="s">
        <v>12</v>
      </c>
      <c r="I47" s="8" t="s">
        <v>11</v>
      </c>
      <c r="J47" s="37">
        <v>40443</v>
      </c>
      <c r="K47" s="51">
        <v>6.82</v>
      </c>
      <c r="L47" s="12"/>
      <c r="M47" s="12"/>
      <c r="N47" s="12"/>
      <c r="O47" s="12"/>
      <c r="P47" s="8">
        <v>0</v>
      </c>
      <c r="Q47" s="8">
        <v>5</v>
      </c>
      <c r="R47" s="8">
        <v>21</v>
      </c>
      <c r="S47" s="8">
        <v>1</v>
      </c>
      <c r="T47" s="8">
        <v>1</v>
      </c>
      <c r="U47" s="8">
        <v>4</v>
      </c>
      <c r="V47" s="11"/>
      <c r="W47" s="85"/>
      <c r="X47" s="12"/>
      <c r="Y47" s="12" t="s">
        <v>12</v>
      </c>
      <c r="Z47" s="12" t="s">
        <v>14</v>
      </c>
      <c r="AA47" s="23">
        <f>IF(ISBLANK(#REF!),"",IF(K47&gt;5,ROUND(0.5*(K47-5),2),0))</f>
        <v>0.91</v>
      </c>
      <c r="AB47" s="23">
        <f>IF(ISBLANK(#REF!),"",IF(L47="ΝΑΙ",6,(IF(M47="ΝΑΙ",4,0))))</f>
        <v>0</v>
      </c>
      <c r="AC47" s="23">
        <f>IF(ISBLANK(#REF!),"",IF(E47="ΠΕ23",IF(N47="ΝΑΙ",3,(IF(O47="ΝΑΙ",2,0))),IF(N47="ΝΑΙ",3,(IF(O47="ΝΑΙ",2,0)))))</f>
        <v>0</v>
      </c>
      <c r="AD47" s="23">
        <f>IF(ISBLANK(#REF!),"",MAX(AB47:AC47))</f>
        <v>0</v>
      </c>
      <c r="AE47" s="23">
        <f>IF(ISBLANK(#REF!),"",MIN(3,0.5*INT((P47*12+Q47+ROUND(R47/30,0))/6)))</f>
        <v>0.5</v>
      </c>
      <c r="AF47" s="23">
        <f>IF(ISBLANK(#REF!),"",0.25*(S47*12+T47+ROUND(U47/30,0)))</f>
        <v>3.25</v>
      </c>
      <c r="AG47" s="27">
        <f>IF(ISBLANK(#REF!),"",IF(V47&gt;=67%,7,0))</f>
        <v>0</v>
      </c>
      <c r="AH47" s="27">
        <f>IF(ISBLANK(#REF!),"",IF(W47&gt;=1,7,0))</f>
        <v>0</v>
      </c>
      <c r="AI47" s="27">
        <f>IF(ISBLANK(#REF!),"",IF(X47="ΠΟΛΥΤΕΚΝΟΣ",7,IF(X47="ΤΡΙΤΕΚΝΟΣ",3,0)))</f>
        <v>0</v>
      </c>
      <c r="AJ47" s="27">
        <f>IF(ISBLANK(#REF!),"",MAX(AG47:AI47))</f>
        <v>0</v>
      </c>
      <c r="AK47" s="181">
        <f>IF(ISBLANK(#REF!),"",AA47+SUM(AD47:AF47,AJ47))</f>
        <v>4.66</v>
      </c>
    </row>
    <row r="48" spans="1:37" s="8" customFormat="1">
      <c r="A48" s="28">
        <f>IF(ISBLANK(#REF!),"",IF(ISNUMBER(A47),A47+1,1))</f>
        <v>38</v>
      </c>
      <c r="B48" s="8" t="s">
        <v>753</v>
      </c>
      <c r="C48" s="8" t="s">
        <v>175</v>
      </c>
      <c r="D48" s="8" t="s">
        <v>147</v>
      </c>
      <c r="E48" s="8" t="s">
        <v>44</v>
      </c>
      <c r="F48" s="8" t="s">
        <v>88</v>
      </c>
      <c r="G48" s="8" t="s">
        <v>15</v>
      </c>
      <c r="H48" s="8" t="s">
        <v>12</v>
      </c>
      <c r="I48" s="8" t="s">
        <v>11</v>
      </c>
      <c r="J48" s="37">
        <v>40141</v>
      </c>
      <c r="K48" s="51">
        <v>6.3490000000000002</v>
      </c>
      <c r="L48" s="12"/>
      <c r="M48" s="12"/>
      <c r="N48" s="12"/>
      <c r="O48" s="12"/>
      <c r="P48" s="8">
        <v>0</v>
      </c>
      <c r="Q48" s="8">
        <v>0</v>
      </c>
      <c r="R48" s="8">
        <v>0</v>
      </c>
      <c r="S48" s="8">
        <v>1</v>
      </c>
      <c r="T48" s="8">
        <v>3</v>
      </c>
      <c r="U48" s="8">
        <v>2</v>
      </c>
      <c r="V48" s="11"/>
      <c r="W48" s="85"/>
      <c r="X48" s="12"/>
      <c r="Y48" s="12" t="s">
        <v>14</v>
      </c>
      <c r="Z48" s="12" t="s">
        <v>14</v>
      </c>
      <c r="AA48" s="23">
        <f>IF(ISBLANK(#REF!),"",IF(K48&gt;5,ROUND(0.5*(K48-5),2),0))</f>
        <v>0.67</v>
      </c>
      <c r="AB48" s="23">
        <f>IF(ISBLANK(#REF!),"",IF(L48="ΝΑΙ",6,(IF(M48="ΝΑΙ",4,0))))</f>
        <v>0</v>
      </c>
      <c r="AC48" s="23">
        <f>IF(ISBLANK(#REF!),"",IF(E48="ΠΕ23",IF(N48="ΝΑΙ",3,(IF(O48="ΝΑΙ",2,0))),IF(N48="ΝΑΙ",3,(IF(O48="ΝΑΙ",2,0)))))</f>
        <v>0</v>
      </c>
      <c r="AD48" s="23">
        <f>IF(ISBLANK(#REF!),"",MAX(AB48:AC48))</f>
        <v>0</v>
      </c>
      <c r="AE48" s="23">
        <f>IF(ISBLANK(#REF!),"",MIN(3,0.5*INT((P48*12+Q48+ROUND(R48/30,0))/6)))</f>
        <v>0</v>
      </c>
      <c r="AF48" s="23">
        <f>IF(ISBLANK(#REF!),"",0.25*(S48*12+T48+ROUND(U48/30,0)))</f>
        <v>3.75</v>
      </c>
      <c r="AG48" s="27">
        <f>IF(ISBLANK(#REF!),"",IF(V48&gt;=67%,7,0))</f>
        <v>0</v>
      </c>
      <c r="AH48" s="27">
        <f>IF(ISBLANK(#REF!),"",IF(W48&gt;=1,7,0))</f>
        <v>0</v>
      </c>
      <c r="AI48" s="27">
        <f>IF(ISBLANK(#REF!),"",IF(X48="ΠΟΛΥΤΕΚΝΟΣ",7,IF(X48="ΤΡΙΤΕΚΝΟΣ",3,0)))</f>
        <v>0</v>
      </c>
      <c r="AJ48" s="27">
        <f>IF(ISBLANK(#REF!),"",MAX(AG48:AI48))</f>
        <v>0</v>
      </c>
      <c r="AK48" s="181">
        <f>IF(ISBLANK(#REF!),"",AA48+SUM(AD48:AF48,AJ48))</f>
        <v>4.42</v>
      </c>
    </row>
    <row r="49" spans="1:37" s="8" customFormat="1" ht="30">
      <c r="A49" s="28">
        <f>IF(ISBLANK(#REF!),"",IF(ISNUMBER(A48),A48+1,1))</f>
        <v>39</v>
      </c>
      <c r="B49" s="8" t="s">
        <v>680</v>
      </c>
      <c r="C49" s="9" t="s">
        <v>681</v>
      </c>
      <c r="D49" s="8" t="s">
        <v>130</v>
      </c>
      <c r="E49" s="8" t="s">
        <v>44</v>
      </c>
      <c r="F49" s="8" t="s">
        <v>89</v>
      </c>
      <c r="G49" s="8" t="s">
        <v>61</v>
      </c>
      <c r="H49" s="8" t="s">
        <v>12</v>
      </c>
      <c r="I49" s="8" t="s">
        <v>11</v>
      </c>
      <c r="J49" s="37">
        <v>41283</v>
      </c>
      <c r="K49" s="51">
        <v>7.25</v>
      </c>
      <c r="L49" s="12"/>
      <c r="M49" s="12"/>
      <c r="N49" s="12"/>
      <c r="O49" s="12"/>
      <c r="P49" s="8">
        <v>0</v>
      </c>
      <c r="Q49" s="8">
        <v>7</v>
      </c>
      <c r="R49" s="8">
        <v>20</v>
      </c>
      <c r="S49" s="8">
        <v>0</v>
      </c>
      <c r="T49" s="8">
        <v>11</v>
      </c>
      <c r="U49" s="8">
        <v>8</v>
      </c>
      <c r="V49" s="11"/>
      <c r="W49" s="85"/>
      <c r="X49" s="12"/>
      <c r="Y49" s="12" t="s">
        <v>14</v>
      </c>
      <c r="Z49" s="12" t="s">
        <v>14</v>
      </c>
      <c r="AA49" s="23">
        <f>IF(ISBLANK(#REF!),"",IF(K49&gt;5,ROUND(0.5*(K49-5),2),0))</f>
        <v>1.1299999999999999</v>
      </c>
      <c r="AB49" s="23">
        <f>IF(ISBLANK(#REF!),"",IF(L49="ΝΑΙ",6,(IF(M49="ΝΑΙ",4,0))))</f>
        <v>0</v>
      </c>
      <c r="AC49" s="23">
        <f>IF(ISBLANK(#REF!),"",IF(E49="ΠΕ23",IF(N49="ΝΑΙ",3,(IF(O49="ΝΑΙ",2,0))),IF(N49="ΝΑΙ",3,(IF(O49="ΝΑΙ",2,0)))))</f>
        <v>0</v>
      </c>
      <c r="AD49" s="23">
        <f>IF(ISBLANK(#REF!),"",MAX(AB49:AC49))</f>
        <v>0</v>
      </c>
      <c r="AE49" s="23">
        <f>IF(ISBLANK(#REF!),"",MIN(3,0.5*INT((P49*12+Q49+ROUND(R49/30,0))/6)))</f>
        <v>0.5</v>
      </c>
      <c r="AF49" s="23">
        <f>IF(ISBLANK(#REF!),"",0.25*(S49*12+T49+ROUND(U49/30,0)))</f>
        <v>2.75</v>
      </c>
      <c r="AG49" s="27">
        <f>IF(ISBLANK(#REF!),"",IF(V49&gt;=67%,7,0))</f>
        <v>0</v>
      </c>
      <c r="AH49" s="27">
        <f>IF(ISBLANK(#REF!),"",IF(W49&gt;=1,7,0))</f>
        <v>0</v>
      </c>
      <c r="AI49" s="27">
        <f>IF(ISBLANK(#REF!),"",IF(X49="ΠΟΛΥΤΕΚΝΟΣ",7,IF(X49="ΤΡΙΤΕΚΝΟΣ",3,0)))</f>
        <v>0</v>
      </c>
      <c r="AJ49" s="27">
        <f>IF(ISBLANK(#REF!),"",MAX(AG49:AI49))</f>
        <v>0</v>
      </c>
      <c r="AK49" s="181">
        <f>IF(ISBLANK(#REF!),"",AA49+SUM(AD49:AF49,AJ49))</f>
        <v>4.38</v>
      </c>
    </row>
    <row r="50" spans="1:37" s="8" customFormat="1">
      <c r="A50" s="28">
        <f>IF(ISBLANK(#REF!),"",IF(ISNUMBER(A49),A49+1,1))</f>
        <v>40</v>
      </c>
      <c r="B50" s="8" t="s">
        <v>806</v>
      </c>
      <c r="C50" s="8" t="s">
        <v>299</v>
      </c>
      <c r="D50" s="8" t="s">
        <v>301</v>
      </c>
      <c r="E50" s="8" t="s">
        <v>44</v>
      </c>
      <c r="F50" s="8" t="s">
        <v>89</v>
      </c>
      <c r="G50" s="8" t="s">
        <v>61</v>
      </c>
      <c r="H50" s="8" t="s">
        <v>12</v>
      </c>
      <c r="I50" s="8" t="s">
        <v>11</v>
      </c>
      <c r="J50" s="37">
        <v>41373</v>
      </c>
      <c r="K50" s="51">
        <v>7.48</v>
      </c>
      <c r="L50" s="12"/>
      <c r="M50" s="12"/>
      <c r="N50" s="12"/>
      <c r="O50" s="12"/>
      <c r="P50" s="8">
        <v>1</v>
      </c>
      <c r="Q50" s="8">
        <v>6</v>
      </c>
      <c r="R50" s="8">
        <v>19</v>
      </c>
      <c r="S50" s="8">
        <v>0</v>
      </c>
      <c r="T50" s="8">
        <v>6</v>
      </c>
      <c r="U50" s="8">
        <v>0</v>
      </c>
      <c r="V50" s="11"/>
      <c r="W50" s="85"/>
      <c r="X50" s="12"/>
      <c r="Y50" s="12" t="s">
        <v>14</v>
      </c>
      <c r="Z50" s="12" t="s">
        <v>14</v>
      </c>
      <c r="AA50" s="105">
        <f>IF(ISBLANK(#REF!),"",IF(K50&gt;5,ROUND(0.5*(K50-5),2),0))</f>
        <v>1.24</v>
      </c>
      <c r="AB50" s="105">
        <f>IF(ISBLANK(#REF!),"",IF(L50="ΝΑΙ",6,(IF(M50="ΝΑΙ",4,0))))</f>
        <v>0</v>
      </c>
      <c r="AC50" s="23">
        <f>IF(ISBLANK(#REF!),"",IF(E50="ΠΕ23",IF(N50="ΝΑΙ",3,(IF(O50="ΝΑΙ",2,0))),IF(N50="ΝΑΙ",3,(IF(O50="ΝΑΙ",2,0)))))</f>
        <v>0</v>
      </c>
      <c r="AD50" s="23">
        <f>IF(ISBLANK(#REF!),"",MAX(AB50:AC50))</f>
        <v>0</v>
      </c>
      <c r="AE50" s="105">
        <f>IF(ISBLANK(#REF!),"",MIN(3,0.5*INT((P50*12+Q50+ROUND(R50/30,0))/6)))</f>
        <v>1.5</v>
      </c>
      <c r="AF50" s="105">
        <f>IF(ISBLANK(#REF!),"",0.25*(S50*12+T50+ROUND(U50/30,0)))</f>
        <v>1.5</v>
      </c>
      <c r="AG50" s="105">
        <f>IF(ISBLANK(#REF!),"",IF(V50&gt;=67%,7,0))</f>
        <v>0</v>
      </c>
      <c r="AH50" s="105">
        <f>IF(ISBLANK(#REF!),"",IF(W50&gt;=1,7,0))</f>
        <v>0</v>
      </c>
      <c r="AI50" s="105">
        <f>IF(ISBLANK(#REF!),"",IF(X50="ΠΟΛΥΤΕΚΝΟΣ",7,IF(X50="ΤΡΙΤΕΚΝΟΣ",3,0)))</f>
        <v>0</v>
      </c>
      <c r="AJ50" s="105">
        <f>IF(ISBLANK(#REF!),"",MAX(AG50:AI50))</f>
        <v>0</v>
      </c>
      <c r="AK50" s="181">
        <f>IF(ISBLANK(#REF!),"",AA50+SUM(AD50:AF50,AJ50))</f>
        <v>4.24</v>
      </c>
    </row>
    <row r="51" spans="1:37" s="8" customFormat="1">
      <c r="A51" s="28">
        <f>IF(ISBLANK(#REF!),"",IF(ISNUMBER(A50),A50+1,1))</f>
        <v>41</v>
      </c>
      <c r="B51" s="8" t="s">
        <v>491</v>
      </c>
      <c r="C51" s="8" t="s">
        <v>132</v>
      </c>
      <c r="D51" s="8" t="s">
        <v>422</v>
      </c>
      <c r="E51" s="8" t="s">
        <v>44</v>
      </c>
      <c r="F51" s="8" t="s">
        <v>89</v>
      </c>
      <c r="G51" s="8" t="s">
        <v>61</v>
      </c>
      <c r="H51" s="8" t="s">
        <v>12</v>
      </c>
      <c r="I51" s="8" t="s">
        <v>11</v>
      </c>
      <c r="J51" s="37">
        <v>39030</v>
      </c>
      <c r="K51" s="51">
        <v>6.68</v>
      </c>
      <c r="L51" s="12"/>
      <c r="M51" s="12"/>
      <c r="N51" s="12"/>
      <c r="O51" s="12"/>
      <c r="P51" s="8">
        <v>0</v>
      </c>
      <c r="Q51" s="8">
        <v>10</v>
      </c>
      <c r="R51" s="8">
        <v>0</v>
      </c>
      <c r="S51" s="8">
        <v>0</v>
      </c>
      <c r="T51" s="8">
        <v>10</v>
      </c>
      <c r="U51" s="8">
        <v>29</v>
      </c>
      <c r="V51" s="11"/>
      <c r="W51" s="85"/>
      <c r="X51" s="12"/>
      <c r="Y51" s="12" t="s">
        <v>14</v>
      </c>
      <c r="Z51" s="12" t="s">
        <v>14</v>
      </c>
      <c r="AA51" s="23">
        <f>IF(ISBLANK(#REF!),"",IF(K51&gt;5,ROUND(0.5*(K51-5),2),0))</f>
        <v>0.84</v>
      </c>
      <c r="AB51" s="23">
        <f>IF(ISBLANK(#REF!),"",IF(L51="ΝΑΙ",6,(IF(M51="ΝΑΙ",4,0))))</f>
        <v>0</v>
      </c>
      <c r="AC51" s="23">
        <f>IF(ISBLANK(#REF!),"",IF(E51="ΠΕ23",IF(N51="ΝΑΙ",3,(IF(O51="ΝΑΙ",2,0))),IF(N51="ΝΑΙ",3,(IF(O51="ΝΑΙ",2,0)))))</f>
        <v>0</v>
      </c>
      <c r="AD51" s="23">
        <f>IF(ISBLANK(#REF!),"",MAX(AB51:AC51))</f>
        <v>0</v>
      </c>
      <c r="AE51" s="23">
        <f>IF(ISBLANK(#REF!),"",MIN(3,0.5*INT((P51*12+Q51+ROUND(R51/30,0))/6)))</f>
        <v>0.5</v>
      </c>
      <c r="AF51" s="23">
        <f>IF(ISBLANK(#REF!),"",0.25*(S51*12+T51+ROUND(U51/30,0)))</f>
        <v>2.75</v>
      </c>
      <c r="AG51" s="27">
        <f>IF(ISBLANK(#REF!),"",IF(V51&gt;=67%,7,0))</f>
        <v>0</v>
      </c>
      <c r="AH51" s="27">
        <f>IF(ISBLANK(#REF!),"",IF(W51&gt;=1,7,0))</f>
        <v>0</v>
      </c>
      <c r="AI51" s="27">
        <f>IF(ISBLANK(#REF!),"",IF(X51="ΠΟΛΥΤΕΚΝΟΣ",7,IF(X51="ΤΡΙΤΕΚΝΟΣ",3,0)))</f>
        <v>0</v>
      </c>
      <c r="AJ51" s="27">
        <f>IF(ISBLANK(#REF!),"",MAX(AG51:AI51))</f>
        <v>0</v>
      </c>
      <c r="AK51" s="181">
        <f>IF(ISBLANK(#REF!),"",AA51+SUM(AD51:AF51,AJ51))</f>
        <v>4.09</v>
      </c>
    </row>
    <row r="52" spans="1:37" s="8" customFormat="1">
      <c r="A52" s="28">
        <f>IF(ISBLANK(#REF!),"",IF(ISNUMBER(A51),A51+1,1))</f>
        <v>42</v>
      </c>
      <c r="B52" s="8" t="s">
        <v>771</v>
      </c>
      <c r="C52" s="8" t="s">
        <v>195</v>
      </c>
      <c r="D52" s="8" t="s">
        <v>184</v>
      </c>
      <c r="E52" s="8" t="s">
        <v>44</v>
      </c>
      <c r="F52" s="8" t="s">
        <v>88</v>
      </c>
      <c r="G52" s="8" t="s">
        <v>15</v>
      </c>
      <c r="H52" s="8" t="s">
        <v>12</v>
      </c>
      <c r="I52" s="8" t="s">
        <v>11</v>
      </c>
      <c r="J52" s="37">
        <v>41253</v>
      </c>
      <c r="K52" s="51">
        <v>7.1890000000000001</v>
      </c>
      <c r="L52" s="12"/>
      <c r="M52" s="12"/>
      <c r="N52" s="12"/>
      <c r="O52" s="12"/>
      <c r="P52" s="8">
        <v>0</v>
      </c>
      <c r="Q52" s="8">
        <v>5</v>
      </c>
      <c r="R52" s="8">
        <v>0</v>
      </c>
      <c r="S52" s="8">
        <v>0</v>
      </c>
      <c r="T52" s="8">
        <v>11</v>
      </c>
      <c r="U52" s="8">
        <v>17</v>
      </c>
      <c r="V52" s="11"/>
      <c r="W52" s="85"/>
      <c r="X52" s="12"/>
      <c r="Y52" s="12" t="s">
        <v>12</v>
      </c>
      <c r="Z52" s="12" t="s">
        <v>14</v>
      </c>
      <c r="AA52" s="23">
        <f>IF(ISBLANK(#REF!),"",IF(K52&gt;5,ROUND(0.5*(K52-5),2),0))</f>
        <v>1.0900000000000001</v>
      </c>
      <c r="AB52" s="23">
        <f>IF(ISBLANK(#REF!),"",IF(L52="ΝΑΙ",6,(IF(M52="ΝΑΙ",4,0))))</f>
        <v>0</v>
      </c>
      <c r="AC52" s="23">
        <f>IF(ISBLANK(#REF!),"",IF(E52="ΠΕ23",IF(N52="ΝΑΙ",3,(IF(O52="ΝΑΙ",2,0))),IF(N52="ΝΑΙ",3,(IF(O52="ΝΑΙ",2,0)))))</f>
        <v>0</v>
      </c>
      <c r="AD52" s="23">
        <f>IF(ISBLANK(#REF!),"",MAX(AB52:AC52))</f>
        <v>0</v>
      </c>
      <c r="AE52" s="23">
        <f>IF(ISBLANK(#REF!),"",MIN(3,0.5*INT((P52*12+Q52+ROUND(R52/30,0))/6)))</f>
        <v>0</v>
      </c>
      <c r="AF52" s="23">
        <f>IF(ISBLANK(#REF!),"",0.25*(S52*12+T52+ROUND(U52/30,0)))</f>
        <v>3</v>
      </c>
      <c r="AG52" s="27">
        <f>IF(ISBLANK(#REF!),"",IF(V52&gt;=67%,7,0))</f>
        <v>0</v>
      </c>
      <c r="AH52" s="27">
        <f>IF(ISBLANK(#REF!),"",IF(W52&gt;=1,7,0))</f>
        <v>0</v>
      </c>
      <c r="AI52" s="27">
        <f>IF(ISBLANK(#REF!),"",IF(X52="ΠΟΛΥΤΕΚΝΟΣ",7,IF(X52="ΤΡΙΤΕΚΝΟΣ",3,0)))</f>
        <v>0</v>
      </c>
      <c r="AJ52" s="27">
        <f>IF(ISBLANK(#REF!),"",MAX(AG52:AI52))</f>
        <v>0</v>
      </c>
      <c r="AK52" s="181">
        <f>IF(ISBLANK(#REF!),"",AA52+SUM(AD52:AF52,AJ52))</f>
        <v>4.09</v>
      </c>
    </row>
    <row r="53" spans="1:37" s="8" customFormat="1">
      <c r="A53" s="28">
        <f>IF(ISBLANK(#REF!),"",IF(ISNUMBER(A52),A52+1,1))</f>
        <v>43</v>
      </c>
      <c r="B53" s="8" t="s">
        <v>734</v>
      </c>
      <c r="C53" s="8" t="s">
        <v>735</v>
      </c>
      <c r="D53" s="8" t="s">
        <v>167</v>
      </c>
      <c r="E53" s="8" t="s">
        <v>44</v>
      </c>
      <c r="F53" s="8" t="s">
        <v>89</v>
      </c>
      <c r="G53" s="8" t="s">
        <v>61</v>
      </c>
      <c r="H53" s="8" t="s">
        <v>12</v>
      </c>
      <c r="I53" s="8" t="s">
        <v>11</v>
      </c>
      <c r="J53" s="37">
        <v>41779</v>
      </c>
      <c r="K53" s="51">
        <v>6.85</v>
      </c>
      <c r="L53" s="12"/>
      <c r="M53" s="12"/>
      <c r="N53" s="12"/>
      <c r="O53" s="12"/>
      <c r="P53" s="8">
        <v>0</v>
      </c>
      <c r="Q53" s="8">
        <v>0</v>
      </c>
      <c r="R53" s="8">
        <v>0</v>
      </c>
      <c r="S53" s="8">
        <v>0</v>
      </c>
      <c r="T53" s="8">
        <v>11</v>
      </c>
      <c r="U53" s="8">
        <v>17</v>
      </c>
      <c r="V53" s="11"/>
      <c r="W53" s="85"/>
      <c r="X53" s="12"/>
      <c r="Y53" s="12" t="s">
        <v>14</v>
      </c>
      <c r="Z53" s="12" t="s">
        <v>14</v>
      </c>
      <c r="AA53" s="23">
        <f>IF(ISBLANK(#REF!),"",IF(K53&gt;5,ROUND(0.5*(K53-5),2),0))</f>
        <v>0.93</v>
      </c>
      <c r="AB53" s="23">
        <f>IF(ISBLANK(#REF!),"",IF(L53="ΝΑΙ",6,(IF(M53="ΝΑΙ",4,0))))</f>
        <v>0</v>
      </c>
      <c r="AC53" s="23">
        <f>IF(ISBLANK(#REF!),"",IF(E53="ΠΕ23",IF(N53="ΝΑΙ",3,(IF(O53="ΝΑΙ",2,0))),IF(N53="ΝΑΙ",3,(IF(O53="ΝΑΙ",2,0)))))</f>
        <v>0</v>
      </c>
      <c r="AD53" s="23">
        <f>IF(ISBLANK(#REF!),"",MAX(AB53:AC53))</f>
        <v>0</v>
      </c>
      <c r="AE53" s="23">
        <f>IF(ISBLANK(#REF!),"",MIN(3,0.5*INT((P53*12+Q53+ROUND(R53/30,0))/6)))</f>
        <v>0</v>
      </c>
      <c r="AF53" s="23">
        <f>IF(ISBLANK(#REF!),"",0.25*(S53*12+T53+ROUND(U53/30,0)))</f>
        <v>3</v>
      </c>
      <c r="AG53" s="27">
        <f>IF(ISBLANK(#REF!),"",IF(V53&gt;=67%,7,0))</f>
        <v>0</v>
      </c>
      <c r="AH53" s="27">
        <f>IF(ISBLANK(#REF!),"",IF(W53&gt;=1,7,0))</f>
        <v>0</v>
      </c>
      <c r="AI53" s="27">
        <f>IF(ISBLANK(#REF!),"",IF(X53="ΠΟΛΥΤΕΚΝΟΣ",7,IF(X53="ΤΡΙΤΕΚΝΟΣ",3,0)))</f>
        <v>0</v>
      </c>
      <c r="AJ53" s="27">
        <f>IF(ISBLANK(#REF!),"",MAX(AG53:AI53))</f>
        <v>0</v>
      </c>
      <c r="AK53" s="181">
        <f>IF(ISBLANK(#REF!),"",AA53+SUM(AD53:AF53,AJ53))</f>
        <v>3.93</v>
      </c>
    </row>
    <row r="54" spans="1:37" s="8" customFormat="1">
      <c r="A54" s="28">
        <f>IF(ISBLANK(#REF!),"",IF(ISNUMBER(A53),A53+1,1))</f>
        <v>44</v>
      </c>
      <c r="B54" s="8" t="s">
        <v>509</v>
      </c>
      <c r="C54" s="8" t="s">
        <v>109</v>
      </c>
      <c r="D54" s="8" t="s">
        <v>691</v>
      </c>
      <c r="E54" s="8" t="s">
        <v>44</v>
      </c>
      <c r="F54" s="8" t="s">
        <v>89</v>
      </c>
      <c r="G54" s="8" t="s">
        <v>61</v>
      </c>
      <c r="H54" s="8" t="s">
        <v>12</v>
      </c>
      <c r="I54" s="8" t="s">
        <v>11</v>
      </c>
      <c r="J54" s="37">
        <v>40213</v>
      </c>
      <c r="K54" s="51">
        <v>6.33</v>
      </c>
      <c r="L54" s="12"/>
      <c r="M54" s="12"/>
      <c r="N54" s="12"/>
      <c r="O54" s="12"/>
      <c r="P54" s="8">
        <v>0</v>
      </c>
      <c r="Q54" s="8">
        <v>0</v>
      </c>
      <c r="R54" s="8">
        <v>0</v>
      </c>
      <c r="S54" s="8">
        <v>1</v>
      </c>
      <c r="T54" s="8">
        <v>0</v>
      </c>
      <c r="U54" s="8">
        <v>19</v>
      </c>
      <c r="V54" s="11"/>
      <c r="W54" s="85"/>
      <c r="X54" s="12"/>
      <c r="Y54" s="12" t="s">
        <v>14</v>
      </c>
      <c r="Z54" s="12" t="s">
        <v>14</v>
      </c>
      <c r="AA54" s="23">
        <f>IF(ISBLANK(#REF!),"",IF(K54&gt;5,ROUND(0.5*(K54-5),2),0))</f>
        <v>0.67</v>
      </c>
      <c r="AB54" s="23">
        <f>IF(ISBLANK(#REF!),"",IF(L54="ΝΑΙ",6,(IF(M54="ΝΑΙ",4,0))))</f>
        <v>0</v>
      </c>
      <c r="AC54" s="23">
        <f>IF(ISBLANK(#REF!),"",IF(E54="ΠΕ23",IF(N54="ΝΑΙ",3,(IF(O54="ΝΑΙ",2,0))),IF(N54="ΝΑΙ",3,(IF(O54="ΝΑΙ",2,0)))))</f>
        <v>0</v>
      </c>
      <c r="AD54" s="23">
        <f>IF(ISBLANK(#REF!),"",MAX(AB54:AC54))</f>
        <v>0</v>
      </c>
      <c r="AE54" s="23">
        <f>IF(ISBLANK(#REF!),"",MIN(3,0.5*INT((P54*12+Q54+ROUND(R54/30,0))/6)))</f>
        <v>0</v>
      </c>
      <c r="AF54" s="23">
        <f>IF(ISBLANK(#REF!),"",0.25*(S54*12+T54+ROUND(U54/30,0)))</f>
        <v>3.25</v>
      </c>
      <c r="AG54" s="27">
        <f>IF(ISBLANK(#REF!),"",IF(V54&gt;=67%,7,0))</f>
        <v>0</v>
      </c>
      <c r="AH54" s="27">
        <f>IF(ISBLANK(#REF!),"",IF(W54&gt;=1,7,0))</f>
        <v>0</v>
      </c>
      <c r="AI54" s="27">
        <f>IF(ISBLANK(#REF!),"",IF(X54="ΠΟΛΥΤΕΚΝΟΣ",7,IF(X54="ΤΡΙΤΕΚΝΟΣ",3,0)))</f>
        <v>0</v>
      </c>
      <c r="AJ54" s="27">
        <f>IF(ISBLANK(#REF!),"",MAX(AG54:AI54))</f>
        <v>0</v>
      </c>
      <c r="AK54" s="181">
        <f>IF(ISBLANK(#REF!),"",AA54+SUM(AD54:AF54,AJ54))</f>
        <v>3.92</v>
      </c>
    </row>
    <row r="55" spans="1:37" s="8" customFormat="1">
      <c r="A55" s="28">
        <f>IF(ISBLANK(#REF!),"",IF(ISNUMBER(A54),A54+1,1))</f>
        <v>45</v>
      </c>
      <c r="B55" s="16" t="s">
        <v>779</v>
      </c>
      <c r="C55" s="16" t="s">
        <v>120</v>
      </c>
      <c r="D55" s="16" t="s">
        <v>107</v>
      </c>
      <c r="E55" s="16" t="s">
        <v>44</v>
      </c>
      <c r="F55" s="16" t="s">
        <v>88</v>
      </c>
      <c r="G55" s="16" t="s">
        <v>15</v>
      </c>
      <c r="H55" s="16" t="s">
        <v>12</v>
      </c>
      <c r="I55" s="16" t="s">
        <v>11</v>
      </c>
      <c r="J55" s="90">
        <v>41415</v>
      </c>
      <c r="K55" s="54">
        <v>6.3019999999999996</v>
      </c>
      <c r="L55" s="16"/>
      <c r="M55" s="16"/>
      <c r="N55" s="16"/>
      <c r="O55" s="16"/>
      <c r="P55" s="16">
        <v>0</v>
      </c>
      <c r="Q55" s="16">
        <v>8</v>
      </c>
      <c r="R55" s="16">
        <v>21</v>
      </c>
      <c r="S55" s="16">
        <v>0</v>
      </c>
      <c r="T55" s="16">
        <v>10</v>
      </c>
      <c r="U55" s="16">
        <v>16</v>
      </c>
      <c r="V55" s="16"/>
      <c r="W55" s="16"/>
      <c r="X55" s="16"/>
      <c r="Y55" s="16" t="s">
        <v>14</v>
      </c>
      <c r="Z55" s="16" t="s">
        <v>14</v>
      </c>
      <c r="AA55" s="105">
        <f>IF(ISBLANK(#REF!),"",IF(K55&gt;5,ROUND(0.5*(K55-5),2),0))</f>
        <v>0.65</v>
      </c>
      <c r="AB55" s="105">
        <f>IF(ISBLANK(#REF!),"",IF(L55="ΝΑΙ",6,(IF(M55="ΝΑΙ",4,0))))</f>
        <v>0</v>
      </c>
      <c r="AC55" s="23">
        <f>IF(ISBLANK(#REF!),"",IF(E55="ΠΕ23",IF(N55="ΝΑΙ",3,(IF(O55="ΝΑΙ",2,0))),IF(N55="ΝΑΙ",3,(IF(O55="ΝΑΙ",2,0)))))</f>
        <v>0</v>
      </c>
      <c r="AD55" s="23">
        <f>IF(ISBLANK(#REF!),"",MAX(AB55:AC55))</f>
        <v>0</v>
      </c>
      <c r="AE55" s="105">
        <f>IF(ISBLANK(#REF!),"",MIN(3,0.5*INT((P55*12+Q55+ROUND(R55/30,0))/6)))</f>
        <v>0.5</v>
      </c>
      <c r="AF55" s="105">
        <f>IF(ISBLANK(#REF!),"",0.25*(S55*12+T55+ROUND(U55/30,0)))</f>
        <v>2.75</v>
      </c>
      <c r="AG55" s="105">
        <f>IF(ISBLANK(#REF!),"",IF(V55&gt;=67%,7,0))</f>
        <v>0</v>
      </c>
      <c r="AH55" s="105">
        <f>IF(ISBLANK(#REF!),"",IF(W55&gt;=1,7,0))</f>
        <v>0</v>
      </c>
      <c r="AI55" s="105">
        <f>IF(ISBLANK(#REF!),"",IF(X55="ΠΟΛΥΤΕΚΝΟΣ",7,IF(X55="ΤΡΙΤΕΚΝΟΣ",3,0)))</f>
        <v>0</v>
      </c>
      <c r="AJ55" s="105">
        <f>IF(ISBLANK(#REF!),"",MAX(AG55:AI55))</f>
        <v>0</v>
      </c>
      <c r="AK55" s="181">
        <f>IF(ISBLANK(#REF!),"",AA55+SUM(AD55:AF55,AJ55))</f>
        <v>3.9</v>
      </c>
    </row>
    <row r="56" spans="1:37" s="8" customFormat="1">
      <c r="A56" s="28">
        <f>IF(ISBLANK(#REF!),"",IF(ISNUMBER(A55),A55+1,1))</f>
        <v>46</v>
      </c>
      <c r="B56" s="8" t="s">
        <v>117</v>
      </c>
      <c r="C56" s="8" t="s">
        <v>151</v>
      </c>
      <c r="D56" s="8" t="s">
        <v>112</v>
      </c>
      <c r="E56" s="8" t="s">
        <v>44</v>
      </c>
      <c r="F56" s="8" t="s">
        <v>89</v>
      </c>
      <c r="G56" s="8" t="s">
        <v>61</v>
      </c>
      <c r="H56" s="8" t="s">
        <v>12</v>
      </c>
      <c r="I56" s="8" t="s">
        <v>11</v>
      </c>
      <c r="J56" s="37">
        <v>41592</v>
      </c>
      <c r="K56" s="51">
        <v>7.1</v>
      </c>
      <c r="L56" s="12"/>
      <c r="M56" s="12"/>
      <c r="N56" s="12"/>
      <c r="O56" s="12"/>
      <c r="P56" s="8">
        <v>0</v>
      </c>
      <c r="Q56" s="8">
        <v>0</v>
      </c>
      <c r="R56" s="8">
        <v>0</v>
      </c>
      <c r="S56" s="8">
        <v>0</v>
      </c>
      <c r="T56" s="8">
        <v>11</v>
      </c>
      <c r="U56" s="8">
        <v>8</v>
      </c>
      <c r="V56" s="11"/>
      <c r="W56" s="85"/>
      <c r="X56" s="12"/>
      <c r="Y56" s="12" t="s">
        <v>12</v>
      </c>
      <c r="Z56" s="12" t="s">
        <v>14</v>
      </c>
      <c r="AA56" s="23">
        <f>IF(ISBLANK(#REF!),"",IF(K56&gt;5,ROUND(0.5*(K56-5),2),0))</f>
        <v>1.05</v>
      </c>
      <c r="AB56" s="23">
        <f>IF(ISBLANK(#REF!),"",IF(L56="ΝΑΙ",6,(IF(M56="ΝΑΙ",4,0))))</f>
        <v>0</v>
      </c>
      <c r="AC56" s="23">
        <f>IF(ISBLANK(#REF!),"",IF(E56="ΠΕ23",IF(N56="ΝΑΙ",3,(IF(O56="ΝΑΙ",2,0))),IF(N56="ΝΑΙ",3,(IF(O56="ΝΑΙ",2,0)))))</f>
        <v>0</v>
      </c>
      <c r="AD56" s="23">
        <f>IF(ISBLANK(#REF!),"",MAX(AB56:AC56))</f>
        <v>0</v>
      </c>
      <c r="AE56" s="23">
        <f>IF(ISBLANK(#REF!),"",MIN(3,0.5*INT((P56*12+Q56+ROUND(R56/30,0))/6)))</f>
        <v>0</v>
      </c>
      <c r="AF56" s="23">
        <f>IF(ISBLANK(#REF!),"",0.25*(S56*12+T56+ROUND(U56/30,0)))</f>
        <v>2.75</v>
      </c>
      <c r="AG56" s="27">
        <f>IF(ISBLANK(#REF!),"",IF(V56&gt;=67%,7,0))</f>
        <v>0</v>
      </c>
      <c r="AH56" s="27">
        <f>IF(ISBLANK(#REF!),"",IF(W56&gt;=1,7,0))</f>
        <v>0</v>
      </c>
      <c r="AI56" s="27">
        <f>IF(ISBLANK(#REF!),"",IF(X56="ΠΟΛΥΤΕΚΝΟΣ",7,IF(X56="ΤΡΙΤΕΚΝΟΣ",3,0)))</f>
        <v>0</v>
      </c>
      <c r="AJ56" s="27">
        <f>IF(ISBLANK(#REF!),"",MAX(AG56:AI56))</f>
        <v>0</v>
      </c>
      <c r="AK56" s="181">
        <f>IF(ISBLANK(#REF!),"",AA56+SUM(AD56:AF56,AJ56))</f>
        <v>3.8</v>
      </c>
    </row>
    <row r="57" spans="1:37" s="8" customFormat="1">
      <c r="A57" s="28">
        <f>IF(ISBLANK(#REF!),"",IF(ISNUMBER(A56),A56+1,1))</f>
        <v>47</v>
      </c>
      <c r="B57" s="16" t="s">
        <v>770</v>
      </c>
      <c r="C57" s="16" t="s">
        <v>98</v>
      </c>
      <c r="D57" s="16" t="s">
        <v>233</v>
      </c>
      <c r="E57" s="16" t="s">
        <v>44</v>
      </c>
      <c r="F57" s="16" t="s">
        <v>89</v>
      </c>
      <c r="G57" s="16" t="s">
        <v>61</v>
      </c>
      <c r="H57" s="16" t="s">
        <v>12</v>
      </c>
      <c r="I57" s="16" t="s">
        <v>11</v>
      </c>
      <c r="J57" s="90">
        <v>37971</v>
      </c>
      <c r="K57" s="54">
        <v>6.3</v>
      </c>
      <c r="L57" s="17"/>
      <c r="M57" s="17"/>
      <c r="N57" s="17"/>
      <c r="O57" s="17"/>
      <c r="P57" s="16">
        <v>3</v>
      </c>
      <c r="Q57" s="16">
        <v>2</v>
      </c>
      <c r="R57" s="16">
        <v>12</v>
      </c>
      <c r="S57" s="16">
        <v>0</v>
      </c>
      <c r="T57" s="16">
        <v>0</v>
      </c>
      <c r="U57" s="16">
        <v>0</v>
      </c>
      <c r="V57" s="26"/>
      <c r="W57" s="87"/>
      <c r="X57" s="17"/>
      <c r="Y57" s="17" t="s">
        <v>14</v>
      </c>
      <c r="Z57" s="17" t="s">
        <v>14</v>
      </c>
      <c r="AA57" s="23">
        <f>IF(ISBLANK(#REF!),"",IF(K57&gt;5,ROUND(0.5*(K57-5),2),0))</f>
        <v>0.65</v>
      </c>
      <c r="AB57" s="23">
        <f>IF(ISBLANK(#REF!),"",IF(L57="ΝΑΙ",6,(IF(M57="ΝΑΙ",4,0))))</f>
        <v>0</v>
      </c>
      <c r="AC57" s="23">
        <f>IF(ISBLANK(#REF!),"",IF(E57="ΠΕ23",IF(N57="ΝΑΙ",3,(IF(O57="ΝΑΙ",2,0))),IF(N57="ΝΑΙ",3,(IF(O57="ΝΑΙ",2,0)))))</f>
        <v>0</v>
      </c>
      <c r="AD57" s="23">
        <f>IF(ISBLANK(#REF!),"",MAX(AB57:AC57))</f>
        <v>0</v>
      </c>
      <c r="AE57" s="23">
        <f>IF(ISBLANK(#REF!),"",MIN(3,0.5*INT((P57*12+Q57+ROUND(R57/30,0))/6)))</f>
        <v>3</v>
      </c>
      <c r="AF57" s="23">
        <f>IF(ISBLANK(#REF!),"",0.25*(S57*12+T57+ROUND(U57/30,0)))</f>
        <v>0</v>
      </c>
      <c r="AG57" s="27">
        <f>IF(ISBLANK(#REF!),"",IF(V57&gt;=67%,7,0))</f>
        <v>0</v>
      </c>
      <c r="AH57" s="27">
        <f>IF(ISBLANK(#REF!),"",IF(W57&gt;=1,7,0))</f>
        <v>0</v>
      </c>
      <c r="AI57" s="27">
        <f>IF(ISBLANK(#REF!),"",IF(X57="ΠΟΛΥΤΕΚΝΟΣ",7,IF(X57="ΤΡΙΤΕΚΝΟΣ",3,0)))</f>
        <v>0</v>
      </c>
      <c r="AJ57" s="27">
        <f>IF(ISBLANK(#REF!),"",MAX(AG57:AI57))</f>
        <v>0</v>
      </c>
      <c r="AK57" s="181">
        <f>IF(ISBLANK(#REF!),"",AA57+SUM(AD57:AF57,AJ57))</f>
        <v>3.65</v>
      </c>
    </row>
    <row r="58" spans="1:37" s="8" customFormat="1">
      <c r="A58" s="28">
        <f>IF(ISBLANK(#REF!),"",IF(ISNUMBER(A57),A57+1,1))</f>
        <v>48</v>
      </c>
      <c r="B58" s="8" t="s">
        <v>682</v>
      </c>
      <c r="C58" s="8" t="s">
        <v>164</v>
      </c>
      <c r="D58" s="8" t="s">
        <v>130</v>
      </c>
      <c r="E58" s="8" t="s">
        <v>44</v>
      </c>
      <c r="F58" s="8" t="s">
        <v>89</v>
      </c>
      <c r="G58" s="8" t="s">
        <v>61</v>
      </c>
      <c r="H58" s="8" t="s">
        <v>12</v>
      </c>
      <c r="I58" s="8" t="s">
        <v>11</v>
      </c>
      <c r="J58" s="37">
        <v>41600</v>
      </c>
      <c r="K58" s="51">
        <v>6.8</v>
      </c>
      <c r="L58" s="12"/>
      <c r="M58" s="12"/>
      <c r="N58" s="12"/>
      <c r="O58" s="12"/>
      <c r="P58" s="8">
        <v>0</v>
      </c>
      <c r="Q58" s="8">
        <v>0</v>
      </c>
      <c r="R58" s="8">
        <v>0</v>
      </c>
      <c r="S58" s="8">
        <v>0</v>
      </c>
      <c r="T58" s="8">
        <v>11</v>
      </c>
      <c r="U58" s="8">
        <v>8</v>
      </c>
      <c r="V58" s="11"/>
      <c r="W58" s="85"/>
      <c r="X58" s="12"/>
      <c r="Y58" s="12" t="s">
        <v>14</v>
      </c>
      <c r="Z58" s="12" t="s">
        <v>14</v>
      </c>
      <c r="AA58" s="23">
        <f>IF(ISBLANK(#REF!),"",IF(K58&gt;5,ROUND(0.5*(K58-5),2),0))</f>
        <v>0.9</v>
      </c>
      <c r="AB58" s="23">
        <f>IF(ISBLANK(#REF!),"",IF(L58="ΝΑΙ",6,(IF(M58="ΝΑΙ",4,0))))</f>
        <v>0</v>
      </c>
      <c r="AC58" s="23">
        <f>IF(ISBLANK(#REF!),"",IF(E58="ΠΕ23",IF(N58="ΝΑΙ",3,(IF(O58="ΝΑΙ",2,0))),IF(N58="ΝΑΙ",3,(IF(O58="ΝΑΙ",2,0)))))</f>
        <v>0</v>
      </c>
      <c r="AD58" s="23">
        <f>IF(ISBLANK(#REF!),"",MAX(AB58:AC58))</f>
        <v>0</v>
      </c>
      <c r="AE58" s="23">
        <f>IF(ISBLANK(#REF!),"",MIN(3,0.5*INT((P58*12+Q58+ROUND(R58/30,0))/6)))</f>
        <v>0</v>
      </c>
      <c r="AF58" s="23">
        <f>IF(ISBLANK(#REF!),"",0.25*(S58*12+T58+ROUND(U58/30,0)))</f>
        <v>2.75</v>
      </c>
      <c r="AG58" s="27">
        <f>IF(ISBLANK(#REF!),"",IF(V58&gt;=67%,7,0))</f>
        <v>0</v>
      </c>
      <c r="AH58" s="27">
        <f>IF(ISBLANK(#REF!),"",IF(W58&gt;=1,7,0))</f>
        <v>0</v>
      </c>
      <c r="AI58" s="27">
        <f>IF(ISBLANK(#REF!),"",IF(X58="ΠΟΛΥΤΕΚΝΟΣ",7,IF(X58="ΤΡΙΤΕΚΝΟΣ",3,0)))</f>
        <v>0</v>
      </c>
      <c r="AJ58" s="27">
        <f>IF(ISBLANK(#REF!),"",MAX(AG58:AI58))</f>
        <v>0</v>
      </c>
      <c r="AK58" s="181">
        <f>IF(ISBLANK(#REF!),"",AA58+SUM(AD58:AF58,AJ58))</f>
        <v>3.65</v>
      </c>
    </row>
    <row r="59" spans="1:37" s="8" customFormat="1">
      <c r="A59" s="28">
        <f>IF(ISBLANK(#REF!),"",IF(ISNUMBER(A58),A58+1,1))</f>
        <v>49</v>
      </c>
      <c r="B59" s="16" t="s">
        <v>741</v>
      </c>
      <c r="C59" s="16" t="s">
        <v>742</v>
      </c>
      <c r="D59" s="16" t="s">
        <v>127</v>
      </c>
      <c r="E59" s="16" t="s">
        <v>44</v>
      </c>
      <c r="F59" s="16" t="s">
        <v>89</v>
      </c>
      <c r="G59" s="16" t="s">
        <v>61</v>
      </c>
      <c r="H59" s="16" t="s">
        <v>12</v>
      </c>
      <c r="I59" s="16" t="s">
        <v>11</v>
      </c>
      <c r="J59" s="90">
        <v>40575</v>
      </c>
      <c r="K59" s="54">
        <v>8.1</v>
      </c>
      <c r="L59" s="17"/>
      <c r="M59" s="17"/>
      <c r="N59" s="17"/>
      <c r="O59" s="17" t="s">
        <v>12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26"/>
      <c r="W59" s="87"/>
      <c r="X59" s="17"/>
      <c r="Y59" s="17" t="s">
        <v>14</v>
      </c>
      <c r="Z59" s="17" t="s">
        <v>14</v>
      </c>
      <c r="AA59" s="23">
        <f>IF(ISBLANK(#REF!),"",IF(K59&gt;5,ROUND(0.5*(K59-5),2),0))</f>
        <v>1.55</v>
      </c>
      <c r="AB59" s="23">
        <f>IF(ISBLANK(#REF!),"",IF(L59="ΝΑΙ",6,(IF(M59="ΝΑΙ",4,0))))</f>
        <v>0</v>
      </c>
      <c r="AC59" s="23">
        <f>IF(ISBLANK(#REF!),"",IF(E59="ΠΕ23",IF(N59="ΝΑΙ",3,(IF(O59="ΝΑΙ",2,0))),IF(N59="ΝΑΙ",3,(IF(O59="ΝΑΙ",2,0)))))</f>
        <v>2</v>
      </c>
      <c r="AD59" s="23">
        <f>IF(ISBLANK(#REF!),"",MAX(AB59:AC59))</f>
        <v>2</v>
      </c>
      <c r="AE59" s="23">
        <f>IF(ISBLANK(#REF!),"",MIN(3,0.5*INT((P59*12+Q59+ROUND(R59/30,0))/6)))</f>
        <v>0</v>
      </c>
      <c r="AF59" s="23">
        <f>IF(ISBLANK(#REF!),"",0.25*(S59*12+T59+ROUND(U59/30,0)))</f>
        <v>0</v>
      </c>
      <c r="AG59" s="27">
        <f>IF(ISBLANK(#REF!),"",IF(V59&gt;=67%,7,0))</f>
        <v>0</v>
      </c>
      <c r="AH59" s="27">
        <f>IF(ISBLANK(#REF!),"",IF(W59&gt;=1,7,0))</f>
        <v>0</v>
      </c>
      <c r="AI59" s="27">
        <f>IF(ISBLANK(#REF!),"",IF(X59="ΠΟΛΥΤΕΚΝΟΣ",7,IF(X59="ΤΡΙΤΕΚΝΟΣ",3,0)))</f>
        <v>0</v>
      </c>
      <c r="AJ59" s="27">
        <f>IF(ISBLANK(#REF!),"",MAX(AG59:AI59))</f>
        <v>0</v>
      </c>
      <c r="AK59" s="181">
        <f>IF(ISBLANK(#REF!),"",AA59+SUM(AD59:AF59,AJ59))</f>
        <v>3.55</v>
      </c>
    </row>
    <row r="60" spans="1:37" s="16" customFormat="1">
      <c r="A60" s="28">
        <f>IF(ISBLANK(#REF!),"",IF(ISNUMBER(A59),A59+1,1))</f>
        <v>50</v>
      </c>
      <c r="B60" s="8" t="s">
        <v>783</v>
      </c>
      <c r="C60" s="8" t="s">
        <v>244</v>
      </c>
      <c r="D60" s="8" t="s">
        <v>130</v>
      </c>
      <c r="E60" s="8" t="s">
        <v>44</v>
      </c>
      <c r="F60" s="8" t="s">
        <v>89</v>
      </c>
      <c r="G60" s="8" t="s">
        <v>61</v>
      </c>
      <c r="H60" s="8" t="s">
        <v>12</v>
      </c>
      <c r="I60" s="8" t="s">
        <v>11</v>
      </c>
      <c r="J60" s="37">
        <v>39006</v>
      </c>
      <c r="K60" s="51">
        <v>6.1</v>
      </c>
      <c r="L60" s="12"/>
      <c r="M60" s="12"/>
      <c r="N60" s="12"/>
      <c r="O60" s="12"/>
      <c r="P60" s="8">
        <v>1</v>
      </c>
      <c r="Q60" s="8">
        <v>11</v>
      </c>
      <c r="R60" s="8">
        <v>6</v>
      </c>
      <c r="S60" s="8">
        <v>0</v>
      </c>
      <c r="T60" s="8">
        <v>3</v>
      </c>
      <c r="U60" s="8">
        <v>10</v>
      </c>
      <c r="V60" s="11"/>
      <c r="W60" s="85"/>
      <c r="X60" s="12"/>
      <c r="Y60" s="12" t="s">
        <v>14</v>
      </c>
      <c r="Z60" s="12" t="s">
        <v>14</v>
      </c>
      <c r="AA60" s="105">
        <f>IF(ISBLANK(#REF!),"",IF(K60&gt;5,ROUND(0.5*(K60-5),2),0))</f>
        <v>0.55000000000000004</v>
      </c>
      <c r="AB60" s="105">
        <f>IF(ISBLANK(#REF!),"",IF(L60="ΝΑΙ",6,(IF(M60="ΝΑΙ",4,0))))</f>
        <v>0</v>
      </c>
      <c r="AC60" s="23">
        <f>IF(ISBLANK(#REF!),"",IF(E60="ΠΕ23",IF(N60="ΝΑΙ",3,(IF(O60="ΝΑΙ",2,0))),IF(N60="ΝΑΙ",3,(IF(O60="ΝΑΙ",2,0)))))</f>
        <v>0</v>
      </c>
      <c r="AD60" s="23">
        <f>IF(ISBLANK(#REF!),"",MAX(AB60:AC60))</f>
        <v>0</v>
      </c>
      <c r="AE60" s="105">
        <f>IF(ISBLANK(#REF!),"",MIN(3,0.5*INT((P60*12+Q60+ROUND(R60/30,0))/6)))</f>
        <v>1.5</v>
      </c>
      <c r="AF60" s="105">
        <f>IF(ISBLANK(#REF!),"",0.25*(S60*12+T60+ROUND(U60/30,0)))</f>
        <v>0.75</v>
      </c>
      <c r="AG60" s="105">
        <f>IF(ISBLANK(#REF!),"",IF(V60&gt;=67%,7,0))</f>
        <v>0</v>
      </c>
      <c r="AH60" s="105">
        <f>IF(ISBLANK(#REF!),"",IF(W60&gt;=1,7,0))</f>
        <v>0</v>
      </c>
      <c r="AI60" s="105">
        <f>IF(ISBLANK(#REF!),"",IF(X60="ΠΟΛΥΤΕΚΝΟΣ",7,IF(X60="ΤΡΙΤΕΚΝΟΣ",3,0)))</f>
        <v>0</v>
      </c>
      <c r="AJ60" s="105">
        <f>IF(ISBLANK(#REF!),"",MAX(AG60:AI60))</f>
        <v>0</v>
      </c>
      <c r="AK60" s="181">
        <f>IF(ISBLANK(#REF!),"",AA60+SUM(AD60:AF60,AJ60))</f>
        <v>2.8</v>
      </c>
    </row>
    <row r="61" spans="1:37" s="8" customFormat="1">
      <c r="A61" s="28">
        <f>IF(ISBLANK(#REF!),"",IF(ISNUMBER(A60),A60+1,1))</f>
        <v>51</v>
      </c>
      <c r="B61" s="16" t="s">
        <v>751</v>
      </c>
      <c r="C61" s="16" t="s">
        <v>98</v>
      </c>
      <c r="D61" s="16" t="s">
        <v>112</v>
      </c>
      <c r="E61" s="16" t="s">
        <v>44</v>
      </c>
      <c r="F61" s="16" t="s">
        <v>88</v>
      </c>
      <c r="G61" s="16" t="s">
        <v>15</v>
      </c>
      <c r="H61" s="16" t="s">
        <v>12</v>
      </c>
      <c r="I61" s="16" t="s">
        <v>11</v>
      </c>
      <c r="J61" s="90">
        <v>41969</v>
      </c>
      <c r="K61" s="54">
        <v>6.4619999999999997</v>
      </c>
      <c r="L61" s="17"/>
      <c r="M61" s="17"/>
      <c r="N61" s="17"/>
      <c r="O61" s="17" t="s">
        <v>12</v>
      </c>
      <c r="P61" s="16">
        <v>0</v>
      </c>
      <c r="Q61" s="16">
        <v>5</v>
      </c>
      <c r="R61" s="16">
        <v>14</v>
      </c>
      <c r="S61" s="16">
        <v>0</v>
      </c>
      <c r="T61" s="16">
        <v>0</v>
      </c>
      <c r="U61" s="16">
        <v>0</v>
      </c>
      <c r="V61" s="26"/>
      <c r="W61" s="87"/>
      <c r="X61" s="17"/>
      <c r="Y61" s="17" t="s">
        <v>12</v>
      </c>
      <c r="Z61" s="17" t="s">
        <v>14</v>
      </c>
      <c r="AA61" s="23">
        <f>IF(ISBLANK(#REF!),"",IF(K61&gt;5,ROUND(0.5*(K61-5),2),0))</f>
        <v>0.73</v>
      </c>
      <c r="AB61" s="23">
        <f>IF(ISBLANK(#REF!),"",IF(L61="ΝΑΙ",6,(IF(M61="ΝΑΙ",4,0))))</f>
        <v>0</v>
      </c>
      <c r="AC61" s="23">
        <f>IF(ISBLANK(#REF!),"",IF(E61="ΠΕ23",IF(N61="ΝΑΙ",3,(IF(O61="ΝΑΙ",2,0))),IF(N61="ΝΑΙ",3,(IF(O61="ΝΑΙ",2,0)))))</f>
        <v>2</v>
      </c>
      <c r="AD61" s="23">
        <f>IF(ISBLANK(#REF!),"",MAX(AB61:AC61))</f>
        <v>2</v>
      </c>
      <c r="AE61" s="23">
        <f>IF(ISBLANK(#REF!),"",MIN(3,0.5*INT((P61*12+Q61+ROUND(R61/30,0))/6)))</f>
        <v>0</v>
      </c>
      <c r="AF61" s="23">
        <f>IF(ISBLANK(#REF!),"",0.25*(S61*12+T61+ROUND(U61/30,0)))</f>
        <v>0</v>
      </c>
      <c r="AG61" s="27">
        <f>IF(ISBLANK(#REF!),"",IF(V61&gt;=67%,7,0))</f>
        <v>0</v>
      </c>
      <c r="AH61" s="27">
        <f>IF(ISBLANK(#REF!),"",IF(W61&gt;=1,7,0))</f>
        <v>0</v>
      </c>
      <c r="AI61" s="27">
        <f>IF(ISBLANK(#REF!),"",IF(X61="ΠΟΛΥΤΕΚΝΟΣ",7,IF(X61="ΤΡΙΤΕΚΝΟΣ",3,0)))</f>
        <v>0</v>
      </c>
      <c r="AJ61" s="27">
        <f>IF(ISBLANK(#REF!),"",MAX(AG61:AI61))</f>
        <v>0</v>
      </c>
      <c r="AK61" s="181">
        <f>IF(ISBLANK(#REF!),"",AA61+SUM(AD61:AF61,AJ61))</f>
        <v>2.73</v>
      </c>
    </row>
    <row r="62" spans="1:37" s="16" customFormat="1">
      <c r="A62" s="28">
        <f>IF(ISBLANK(#REF!),"",IF(ISNUMBER(A61),A61+1,1))</f>
        <v>52</v>
      </c>
      <c r="B62" s="8" t="s">
        <v>715</v>
      </c>
      <c r="C62" s="8" t="s">
        <v>98</v>
      </c>
      <c r="D62" s="8" t="s">
        <v>184</v>
      </c>
      <c r="E62" s="8" t="s">
        <v>44</v>
      </c>
      <c r="F62" s="8" t="s">
        <v>88</v>
      </c>
      <c r="G62" s="8" t="s">
        <v>15</v>
      </c>
      <c r="H62" s="8" t="s">
        <v>12</v>
      </c>
      <c r="I62" s="8" t="s">
        <v>11</v>
      </c>
      <c r="J62" s="37">
        <v>41253</v>
      </c>
      <c r="K62" s="51">
        <v>8.1229999999999993</v>
      </c>
      <c r="L62" s="12"/>
      <c r="M62" s="12"/>
      <c r="N62" s="12"/>
      <c r="O62" s="12"/>
      <c r="P62" s="8">
        <v>0</v>
      </c>
      <c r="Q62" s="8">
        <v>0</v>
      </c>
      <c r="R62" s="8">
        <v>0</v>
      </c>
      <c r="S62" s="8">
        <v>0</v>
      </c>
      <c r="T62" s="8">
        <v>4</v>
      </c>
      <c r="U62" s="8">
        <v>7</v>
      </c>
      <c r="V62" s="11"/>
      <c r="W62" s="85"/>
      <c r="X62" s="12"/>
      <c r="Y62" s="12" t="s">
        <v>14</v>
      </c>
      <c r="Z62" s="12" t="s">
        <v>14</v>
      </c>
      <c r="AA62" s="23">
        <f>IF(ISBLANK(#REF!),"",IF(K62&gt;5,ROUND(0.5*(K62-5),2),0))</f>
        <v>1.56</v>
      </c>
      <c r="AB62" s="23">
        <f>IF(ISBLANK(#REF!),"",IF(L62="ΝΑΙ",6,(IF(M62="ΝΑΙ",4,0))))</f>
        <v>0</v>
      </c>
      <c r="AC62" s="23">
        <f>IF(ISBLANK(#REF!),"",IF(E62="ΠΕ23",IF(N62="ΝΑΙ",3,(IF(O62="ΝΑΙ",2,0))),IF(N62="ΝΑΙ",3,(IF(O62="ΝΑΙ",2,0)))))</f>
        <v>0</v>
      </c>
      <c r="AD62" s="23">
        <f>IF(ISBLANK(#REF!),"",MAX(AB62:AC62))</f>
        <v>0</v>
      </c>
      <c r="AE62" s="23">
        <f>IF(ISBLANK(#REF!),"",MIN(3,0.5*INT((P62*12+Q62+ROUND(R62/30,0))/6)))</f>
        <v>0</v>
      </c>
      <c r="AF62" s="23">
        <f>IF(ISBLANK(#REF!),"",0.25*(S62*12+T62+ROUND(U62/30,0)))</f>
        <v>1</v>
      </c>
      <c r="AG62" s="27">
        <f>IF(ISBLANK(#REF!),"",IF(V62&gt;=67%,7,0))</f>
        <v>0</v>
      </c>
      <c r="AH62" s="27">
        <f>IF(ISBLANK(#REF!),"",IF(W62&gt;=1,7,0))</f>
        <v>0</v>
      </c>
      <c r="AI62" s="27">
        <f>IF(ISBLANK(#REF!),"",IF(X62="ΠΟΛΥΤΕΚΝΟΣ",7,IF(X62="ΤΡΙΤΕΚΝΟΣ",3,0)))</f>
        <v>0</v>
      </c>
      <c r="AJ62" s="27">
        <f>IF(ISBLANK(#REF!),"",MAX(AG62:AI62))</f>
        <v>0</v>
      </c>
      <c r="AK62" s="181">
        <f>IF(ISBLANK(#REF!),"",AA62+SUM(AD62:AF62,AJ62))</f>
        <v>2.56</v>
      </c>
    </row>
    <row r="63" spans="1:37" s="8" customFormat="1">
      <c r="A63" s="28">
        <f>IF(ISBLANK(#REF!),"",IF(ISNUMBER(A62),A62+1,1))</f>
        <v>53</v>
      </c>
      <c r="B63" s="8" t="s">
        <v>704</v>
      </c>
      <c r="C63" s="8" t="s">
        <v>112</v>
      </c>
      <c r="D63" s="8" t="s">
        <v>107</v>
      </c>
      <c r="E63" s="8" t="s">
        <v>44</v>
      </c>
      <c r="F63" s="8" t="s">
        <v>89</v>
      </c>
      <c r="G63" s="8" t="s">
        <v>61</v>
      </c>
      <c r="H63" s="8" t="s">
        <v>12</v>
      </c>
      <c r="I63" s="8" t="s">
        <v>11</v>
      </c>
      <c r="J63" s="37">
        <v>42481</v>
      </c>
      <c r="K63" s="51">
        <v>7.97</v>
      </c>
      <c r="L63" s="12"/>
      <c r="M63" s="12"/>
      <c r="N63" s="12"/>
      <c r="O63" s="12"/>
      <c r="P63" s="8">
        <v>0</v>
      </c>
      <c r="Q63" s="8">
        <v>0</v>
      </c>
      <c r="R63" s="8">
        <v>0</v>
      </c>
      <c r="S63" s="8">
        <v>0</v>
      </c>
      <c r="T63" s="8">
        <v>4</v>
      </c>
      <c r="U63" s="8">
        <v>9</v>
      </c>
      <c r="V63" s="11"/>
      <c r="W63" s="85"/>
      <c r="X63" s="12"/>
      <c r="Y63" s="12" t="s">
        <v>12</v>
      </c>
      <c r="Z63" s="12" t="s">
        <v>14</v>
      </c>
      <c r="AA63" s="23">
        <f>IF(ISBLANK(#REF!),"",IF(K63&gt;5,ROUND(0.5*(K63-5),2),0))</f>
        <v>1.49</v>
      </c>
      <c r="AB63" s="23">
        <f>IF(ISBLANK(#REF!),"",IF(L63="ΝΑΙ",6,(IF(M63="ΝΑΙ",4,0))))</f>
        <v>0</v>
      </c>
      <c r="AC63" s="23">
        <f>IF(ISBLANK(#REF!),"",IF(E63="ΠΕ23",IF(N63="ΝΑΙ",3,(IF(O63="ΝΑΙ",2,0))),IF(N63="ΝΑΙ",3,(IF(O63="ΝΑΙ",2,0)))))</f>
        <v>0</v>
      </c>
      <c r="AD63" s="23">
        <f>IF(ISBLANK(#REF!),"",MAX(AB63:AC63))</f>
        <v>0</v>
      </c>
      <c r="AE63" s="23">
        <f>IF(ISBLANK(#REF!),"",MIN(3,0.5*INT((P63*12+Q63+ROUND(R63/30,0))/6)))</f>
        <v>0</v>
      </c>
      <c r="AF63" s="23">
        <f>IF(ISBLANK(#REF!),"",0.25*(S63*12+T63+ROUND(U63/30,0)))</f>
        <v>1</v>
      </c>
      <c r="AG63" s="27">
        <f>IF(ISBLANK(#REF!),"",IF(V63&gt;=67%,7,0))</f>
        <v>0</v>
      </c>
      <c r="AH63" s="27">
        <f>IF(ISBLANK(#REF!),"",IF(W63&gt;=1,7,0))</f>
        <v>0</v>
      </c>
      <c r="AI63" s="27">
        <f>IF(ISBLANK(#REF!),"",IF(X63="ΠΟΛΥΤΕΚΝΟΣ",7,IF(X63="ΤΡΙΤΕΚΝΟΣ",3,0)))</f>
        <v>0</v>
      </c>
      <c r="AJ63" s="27">
        <f>IF(ISBLANK(#REF!),"",MAX(AG63:AI63))</f>
        <v>0</v>
      </c>
      <c r="AK63" s="181">
        <f>IF(ISBLANK(#REF!),"",AA63+SUM(AD63:AF63,AJ63))</f>
        <v>2.4900000000000002</v>
      </c>
    </row>
    <row r="64" spans="1:37" s="8" customFormat="1">
      <c r="A64" s="28">
        <f>IF(ISBLANK(#REF!),"",IF(ISNUMBER(A63),A63+1,1))</f>
        <v>54</v>
      </c>
      <c r="B64" s="8" t="s">
        <v>744</v>
      </c>
      <c r="C64" s="8" t="s">
        <v>151</v>
      </c>
      <c r="D64" s="8" t="s">
        <v>96</v>
      </c>
      <c r="E64" s="8" t="s">
        <v>44</v>
      </c>
      <c r="F64" s="8" t="s">
        <v>89</v>
      </c>
      <c r="G64" s="8" t="s">
        <v>61</v>
      </c>
      <c r="H64" s="8" t="s">
        <v>12</v>
      </c>
      <c r="I64" s="8" t="s">
        <v>11</v>
      </c>
      <c r="J64" s="37">
        <v>41709</v>
      </c>
      <c r="K64" s="51">
        <v>7.91</v>
      </c>
      <c r="L64" s="12"/>
      <c r="M64" s="12"/>
      <c r="N64" s="12"/>
      <c r="O64" s="12"/>
      <c r="P64" s="8">
        <v>0</v>
      </c>
      <c r="Q64" s="8">
        <v>0</v>
      </c>
      <c r="R64" s="8">
        <v>0</v>
      </c>
      <c r="S64" s="8">
        <v>0</v>
      </c>
      <c r="T64" s="8">
        <v>4</v>
      </c>
      <c r="U64" s="8">
        <v>7</v>
      </c>
      <c r="V64" s="11"/>
      <c r="W64" s="85"/>
      <c r="X64" s="12"/>
      <c r="Y64" s="12" t="s">
        <v>14</v>
      </c>
      <c r="Z64" s="12" t="s">
        <v>14</v>
      </c>
      <c r="AA64" s="23">
        <f>IF(ISBLANK(#REF!),"",IF(K64&gt;5,ROUND(0.5*(K64-5),2),0))</f>
        <v>1.46</v>
      </c>
      <c r="AB64" s="23">
        <f>IF(ISBLANK(#REF!),"",IF(L64="ΝΑΙ",6,(IF(M64="ΝΑΙ",4,0))))</f>
        <v>0</v>
      </c>
      <c r="AC64" s="23">
        <f>IF(ISBLANK(#REF!),"",IF(E64="ΠΕ23",IF(N64="ΝΑΙ",3,(IF(O64="ΝΑΙ",2,0))),IF(N64="ΝΑΙ",3,(IF(O64="ΝΑΙ",2,0)))))</f>
        <v>0</v>
      </c>
      <c r="AD64" s="23">
        <f>IF(ISBLANK(#REF!),"",MAX(AB64:AC64))</f>
        <v>0</v>
      </c>
      <c r="AE64" s="23">
        <f>IF(ISBLANK(#REF!),"",MIN(3,0.5*INT((P64*12+Q64+ROUND(R64/30,0))/6)))</f>
        <v>0</v>
      </c>
      <c r="AF64" s="23">
        <f>IF(ISBLANK(#REF!),"",0.25*(S64*12+T64+ROUND(U64/30,0)))</f>
        <v>1</v>
      </c>
      <c r="AG64" s="27">
        <f>IF(ISBLANK(#REF!),"",IF(V64&gt;=67%,7,0))</f>
        <v>0</v>
      </c>
      <c r="AH64" s="27">
        <f>IF(ISBLANK(#REF!),"",IF(W64&gt;=1,7,0))</f>
        <v>0</v>
      </c>
      <c r="AI64" s="27">
        <f>IF(ISBLANK(#REF!),"",IF(X64="ΠΟΛΥΤΕΚΝΟΣ",7,IF(X64="ΤΡΙΤΕΚΝΟΣ",3,0)))</f>
        <v>0</v>
      </c>
      <c r="AJ64" s="27">
        <f>IF(ISBLANK(#REF!),"",MAX(AG64:AI64))</f>
        <v>0</v>
      </c>
      <c r="AK64" s="181">
        <f>IF(ISBLANK(#REF!),"",AA64+SUM(AD64:AF64,AJ64))</f>
        <v>2.46</v>
      </c>
    </row>
    <row r="65" spans="1:37" s="8" customFormat="1">
      <c r="A65" s="28">
        <f>IF(ISBLANK(#REF!),"",IF(ISNUMBER(A64),A64+1,1))</f>
        <v>55</v>
      </c>
      <c r="B65" s="16" t="s">
        <v>729</v>
      </c>
      <c r="C65" s="16" t="s">
        <v>158</v>
      </c>
      <c r="D65" s="16" t="s">
        <v>127</v>
      </c>
      <c r="E65" s="16" t="s">
        <v>44</v>
      </c>
      <c r="F65" s="16" t="s">
        <v>88</v>
      </c>
      <c r="G65" s="16" t="s">
        <v>15</v>
      </c>
      <c r="H65" s="16" t="s">
        <v>12</v>
      </c>
      <c r="I65" s="16" t="s">
        <v>11</v>
      </c>
      <c r="J65" s="90">
        <v>40795</v>
      </c>
      <c r="K65" s="54">
        <v>5.66</v>
      </c>
      <c r="L65" s="17"/>
      <c r="M65" s="17"/>
      <c r="N65" s="17"/>
      <c r="O65" s="17"/>
      <c r="P65" s="16">
        <v>0</v>
      </c>
      <c r="Q65" s="16">
        <v>10</v>
      </c>
      <c r="R65" s="16">
        <v>9</v>
      </c>
      <c r="S65" s="16">
        <v>0</v>
      </c>
      <c r="T65" s="16">
        <v>6</v>
      </c>
      <c r="U65" s="16">
        <v>0</v>
      </c>
      <c r="V65" s="26"/>
      <c r="W65" s="87"/>
      <c r="X65" s="17"/>
      <c r="Y65" s="17" t="s">
        <v>12</v>
      </c>
      <c r="Z65" s="17" t="s">
        <v>14</v>
      </c>
      <c r="AA65" s="23">
        <f>IF(ISBLANK(#REF!),"",IF(K65&gt;5,ROUND(0.5*(K65-5),2),0))</f>
        <v>0.33</v>
      </c>
      <c r="AB65" s="23">
        <f>IF(ISBLANK(#REF!),"",IF(L65="ΝΑΙ",6,(IF(M65="ΝΑΙ",4,0))))</f>
        <v>0</v>
      </c>
      <c r="AC65" s="23">
        <f>IF(ISBLANK(#REF!),"",IF(E65="ΠΕ23",IF(N65="ΝΑΙ",3,(IF(O65="ΝΑΙ",2,0))),IF(N65="ΝΑΙ",3,(IF(O65="ΝΑΙ",2,0)))))</f>
        <v>0</v>
      </c>
      <c r="AD65" s="23">
        <f>IF(ISBLANK(#REF!),"",MAX(AB65:AC65))</f>
        <v>0</v>
      </c>
      <c r="AE65" s="23">
        <f>IF(ISBLANK(#REF!),"",MIN(3,0.5*INT((P65*12+Q65+ROUND(R65/30,0))/6)))</f>
        <v>0.5</v>
      </c>
      <c r="AF65" s="23">
        <f>IF(ISBLANK(#REF!),"",0.25*(S65*12+T65+ROUND(U65/30,0)))</f>
        <v>1.5</v>
      </c>
      <c r="AG65" s="27">
        <f>IF(ISBLANK(#REF!),"",IF(V65&gt;=67%,7,0))</f>
        <v>0</v>
      </c>
      <c r="AH65" s="27">
        <f>IF(ISBLANK(#REF!),"",IF(W65&gt;=1,7,0))</f>
        <v>0</v>
      </c>
      <c r="AI65" s="27">
        <f>IF(ISBLANK(#REF!),"",IF(X65="ΠΟΛΥΤΕΚΝΟΣ",7,IF(X65="ΤΡΙΤΕΚΝΟΣ",3,0)))</f>
        <v>0</v>
      </c>
      <c r="AJ65" s="27">
        <f>IF(ISBLANK(#REF!),"",MAX(AG65:AI65))</f>
        <v>0</v>
      </c>
      <c r="AK65" s="181">
        <f>IF(ISBLANK(#REF!),"",AA65+SUM(AD65:AF65,AJ65))</f>
        <v>2.33</v>
      </c>
    </row>
    <row r="66" spans="1:37" s="16" customFormat="1">
      <c r="A66" s="28">
        <f>IF(ISBLANK(#REF!),"",IF(ISNUMBER(A65),A65+1,1))</f>
        <v>56</v>
      </c>
      <c r="B66" s="8" t="s">
        <v>798</v>
      </c>
      <c r="C66" s="8" t="s">
        <v>151</v>
      </c>
      <c r="D66" s="8" t="s">
        <v>196</v>
      </c>
      <c r="E66" s="8" t="s">
        <v>44</v>
      </c>
      <c r="F66" s="8" t="s">
        <v>88</v>
      </c>
      <c r="G66" s="8" t="s">
        <v>15</v>
      </c>
      <c r="H66" s="8" t="s">
        <v>12</v>
      </c>
      <c r="I66" s="8" t="s">
        <v>11</v>
      </c>
      <c r="J66" s="37">
        <v>42548</v>
      </c>
      <c r="K66" s="51">
        <v>7.4290000000000003</v>
      </c>
      <c r="L66" s="12"/>
      <c r="M66" s="12"/>
      <c r="N66" s="12"/>
      <c r="O66" s="12"/>
      <c r="P66" s="8">
        <v>0</v>
      </c>
      <c r="Q66" s="8">
        <v>0</v>
      </c>
      <c r="R66" s="8">
        <v>0</v>
      </c>
      <c r="S66" s="8">
        <v>0</v>
      </c>
      <c r="T66" s="8">
        <v>4</v>
      </c>
      <c r="U66" s="8">
        <v>7</v>
      </c>
      <c r="V66" s="11"/>
      <c r="W66" s="85"/>
      <c r="X66" s="12"/>
      <c r="Y66" s="12" t="s">
        <v>14</v>
      </c>
      <c r="Z66" s="12" t="s">
        <v>14</v>
      </c>
      <c r="AA66" s="105">
        <f>IF(ISBLANK(#REF!),"",IF(K66&gt;5,ROUND(0.5*(K66-5),2),0))</f>
        <v>1.21</v>
      </c>
      <c r="AB66" s="105">
        <f>IF(ISBLANK(#REF!),"",IF(L66="ΝΑΙ",6,(IF(M66="ΝΑΙ",4,0))))</f>
        <v>0</v>
      </c>
      <c r="AC66" s="23">
        <f>IF(ISBLANK(#REF!),"",IF(E66="ΠΕ23",IF(N66="ΝΑΙ",3,(IF(O66="ΝΑΙ",2,0))),IF(N66="ΝΑΙ",3,(IF(O66="ΝΑΙ",2,0)))))</f>
        <v>0</v>
      </c>
      <c r="AD66" s="23">
        <f>IF(ISBLANK(#REF!),"",MAX(AB66:AC66))</f>
        <v>0</v>
      </c>
      <c r="AE66" s="105">
        <f>IF(ISBLANK(#REF!),"",MIN(3,0.5*INT((P66*12+Q66+ROUND(R66/30,0))/6)))</f>
        <v>0</v>
      </c>
      <c r="AF66" s="105">
        <f>IF(ISBLANK(#REF!),"",0.25*(S66*12+T66+ROUND(U66/30,0)))</f>
        <v>1</v>
      </c>
      <c r="AG66" s="105">
        <f>IF(ISBLANK(#REF!),"",IF(V66&gt;=67%,7,0))</f>
        <v>0</v>
      </c>
      <c r="AH66" s="105">
        <f>IF(ISBLANK(#REF!),"",IF(W66&gt;=1,7,0))</f>
        <v>0</v>
      </c>
      <c r="AI66" s="105">
        <f>IF(ISBLANK(#REF!),"",IF(X66="ΠΟΛΥΤΕΚΝΟΣ",7,IF(X66="ΤΡΙΤΕΚΝΟΣ",3,0)))</f>
        <v>0</v>
      </c>
      <c r="AJ66" s="105">
        <f>IF(ISBLANK(#REF!),"",MAX(AG66:AI66))</f>
        <v>0</v>
      </c>
      <c r="AK66" s="181">
        <f>IF(ISBLANK(#REF!),"",AA66+SUM(AD66:AF66,AJ66))</f>
        <v>2.21</v>
      </c>
    </row>
    <row r="67" spans="1:37" s="8" customFormat="1">
      <c r="A67" s="28">
        <f>IF(ISBLANK(#REF!),"",IF(ISNUMBER(A66),A66+1,1))</f>
        <v>57</v>
      </c>
      <c r="B67" s="8" t="s">
        <v>705</v>
      </c>
      <c r="C67" s="8" t="s">
        <v>129</v>
      </c>
      <c r="D67" s="8" t="s">
        <v>706</v>
      </c>
      <c r="E67" s="8" t="s">
        <v>44</v>
      </c>
      <c r="F67" s="8" t="s">
        <v>89</v>
      </c>
      <c r="G67" s="8" t="s">
        <v>61</v>
      </c>
      <c r="H67" s="8" t="s">
        <v>12</v>
      </c>
      <c r="I67" s="8" t="s">
        <v>11</v>
      </c>
      <c r="J67" s="37">
        <v>42082</v>
      </c>
      <c r="K67" s="51">
        <v>7.74</v>
      </c>
      <c r="L67" s="12"/>
      <c r="M67" s="12"/>
      <c r="N67" s="12"/>
      <c r="O67" s="12"/>
      <c r="P67" s="8">
        <v>0</v>
      </c>
      <c r="Q67" s="8">
        <v>0</v>
      </c>
      <c r="R67" s="8">
        <v>0</v>
      </c>
      <c r="S67" s="8">
        <v>0</v>
      </c>
      <c r="T67" s="8">
        <v>3</v>
      </c>
      <c r="U67" s="8">
        <v>12</v>
      </c>
      <c r="V67" s="11"/>
      <c r="W67" s="85"/>
      <c r="X67" s="12"/>
      <c r="Y67" s="12" t="s">
        <v>14</v>
      </c>
      <c r="Z67" s="12" t="s">
        <v>14</v>
      </c>
      <c r="AA67" s="23">
        <f>IF(ISBLANK(#REF!),"",IF(K67&gt;5,ROUND(0.5*(K67-5),2),0))</f>
        <v>1.37</v>
      </c>
      <c r="AB67" s="23">
        <f>IF(ISBLANK(#REF!),"",IF(L67="ΝΑΙ",6,(IF(M67="ΝΑΙ",4,0))))</f>
        <v>0</v>
      </c>
      <c r="AC67" s="23">
        <f>IF(ISBLANK(#REF!),"",IF(E67="ΠΕ23",IF(N67="ΝΑΙ",3,(IF(O67="ΝΑΙ",2,0))),IF(N67="ΝΑΙ",3,(IF(O67="ΝΑΙ",2,0)))))</f>
        <v>0</v>
      </c>
      <c r="AD67" s="23">
        <f>IF(ISBLANK(#REF!),"",MAX(AB67:AC67))</f>
        <v>0</v>
      </c>
      <c r="AE67" s="23">
        <f>IF(ISBLANK(#REF!),"",MIN(3,0.5*INT((P67*12+Q67+ROUND(R67/30,0))/6)))</f>
        <v>0</v>
      </c>
      <c r="AF67" s="23">
        <f>IF(ISBLANK(#REF!),"",0.25*(S67*12+T67+ROUND(U67/30,0)))</f>
        <v>0.75</v>
      </c>
      <c r="AG67" s="27">
        <f>IF(ISBLANK(#REF!),"",IF(V67&gt;=67%,7,0))</f>
        <v>0</v>
      </c>
      <c r="AH67" s="27">
        <f>IF(ISBLANK(#REF!),"",IF(W67&gt;=1,7,0))</f>
        <v>0</v>
      </c>
      <c r="AI67" s="27">
        <f>IF(ISBLANK(#REF!),"",IF(X67="ΠΟΛΥΤΕΚΝΟΣ",7,IF(X67="ΤΡΙΤΕΚΝΟΣ",3,0)))</f>
        <v>0</v>
      </c>
      <c r="AJ67" s="27">
        <f>IF(ISBLANK(#REF!),"",MAX(AG67:AI67))</f>
        <v>0</v>
      </c>
      <c r="AK67" s="181">
        <f>IF(ISBLANK(#REF!),"",AA67+SUM(AD67:AF67,AJ67))</f>
        <v>2.12</v>
      </c>
    </row>
    <row r="68" spans="1:37" s="8" customFormat="1">
      <c r="A68" s="28">
        <f>IF(ISBLANK(#REF!),"",IF(ISNUMBER(A67),A67+1,1))</f>
        <v>58</v>
      </c>
      <c r="B68" s="8" t="s">
        <v>703</v>
      </c>
      <c r="C68" s="8" t="s">
        <v>409</v>
      </c>
      <c r="D68" s="8" t="s">
        <v>144</v>
      </c>
      <c r="E68" s="8" t="s">
        <v>44</v>
      </c>
      <c r="F68" s="8" t="s">
        <v>89</v>
      </c>
      <c r="G68" s="8" t="s">
        <v>61</v>
      </c>
      <c r="H68" s="8" t="s">
        <v>12</v>
      </c>
      <c r="I68" s="8" t="s">
        <v>11</v>
      </c>
      <c r="J68" s="37">
        <v>40715</v>
      </c>
      <c r="K68" s="51">
        <v>7.04</v>
      </c>
      <c r="L68" s="12"/>
      <c r="M68" s="12"/>
      <c r="N68" s="12"/>
      <c r="O68" s="12"/>
      <c r="P68" s="8">
        <v>1</v>
      </c>
      <c r="Q68" s="8">
        <v>1</v>
      </c>
      <c r="R68" s="8">
        <v>5</v>
      </c>
      <c r="S68" s="8">
        <v>0</v>
      </c>
      <c r="T68" s="8">
        <v>0</v>
      </c>
      <c r="U68" s="8">
        <v>0</v>
      </c>
      <c r="V68" s="11"/>
      <c r="W68" s="85"/>
      <c r="X68" s="12"/>
      <c r="Y68" s="12" t="s">
        <v>14</v>
      </c>
      <c r="Z68" s="12" t="s">
        <v>14</v>
      </c>
      <c r="AA68" s="23">
        <f>IF(ISBLANK(#REF!),"",IF(K68&gt;5,ROUND(0.5*(K68-5),2),0))</f>
        <v>1.02</v>
      </c>
      <c r="AB68" s="23">
        <f>IF(ISBLANK(#REF!),"",IF(L68="ΝΑΙ",6,(IF(M68="ΝΑΙ",4,0))))</f>
        <v>0</v>
      </c>
      <c r="AC68" s="23">
        <f>IF(ISBLANK(#REF!),"",IF(E68="ΠΕ23",IF(N68="ΝΑΙ",3,(IF(O68="ΝΑΙ",2,0))),IF(N68="ΝΑΙ",3,(IF(O68="ΝΑΙ",2,0)))))</f>
        <v>0</v>
      </c>
      <c r="AD68" s="23">
        <f>IF(ISBLANK(#REF!),"",MAX(AB68:AC68))</f>
        <v>0</v>
      </c>
      <c r="AE68" s="23">
        <f>IF(ISBLANK(#REF!),"",MIN(3,0.5*INT((P68*12+Q68+ROUND(R68/30,0))/6)))</f>
        <v>1</v>
      </c>
      <c r="AF68" s="23">
        <f>IF(ISBLANK(#REF!),"",0.25*(S68*12+T68+ROUND(U68/30,0)))</f>
        <v>0</v>
      </c>
      <c r="AG68" s="27">
        <f>IF(ISBLANK(#REF!),"",IF(V68&gt;=67%,7,0))</f>
        <v>0</v>
      </c>
      <c r="AH68" s="27">
        <f>IF(ISBLANK(#REF!),"",IF(W68&gt;=1,7,0))</f>
        <v>0</v>
      </c>
      <c r="AI68" s="27">
        <f>IF(ISBLANK(#REF!),"",IF(X68="ΠΟΛΥΤΕΚΝΟΣ",7,IF(X68="ΤΡΙΤΕΚΝΟΣ",3,0)))</f>
        <v>0</v>
      </c>
      <c r="AJ68" s="27">
        <f>IF(ISBLANK(#REF!),"",MAX(AG68:AI68))</f>
        <v>0</v>
      </c>
      <c r="AK68" s="181">
        <f>IF(ISBLANK(#REF!),"",AA68+SUM(AD68:AF68,AJ68))</f>
        <v>2.02</v>
      </c>
    </row>
    <row r="69" spans="1:37" s="8" customFormat="1">
      <c r="A69" s="28">
        <f>IF(ISBLANK(#REF!),"",IF(ISNUMBER(A68),A68+1,1))</f>
        <v>59</v>
      </c>
      <c r="B69" s="8" t="s">
        <v>678</v>
      </c>
      <c r="C69" s="8" t="s">
        <v>332</v>
      </c>
      <c r="D69" s="8" t="s">
        <v>167</v>
      </c>
      <c r="E69" s="8" t="s">
        <v>44</v>
      </c>
      <c r="F69" s="8" t="s">
        <v>89</v>
      </c>
      <c r="G69" s="8" t="s">
        <v>61</v>
      </c>
      <c r="H69" s="8" t="s">
        <v>12</v>
      </c>
      <c r="I69" s="8" t="s">
        <v>11</v>
      </c>
      <c r="J69" s="37">
        <v>41453</v>
      </c>
      <c r="K69" s="51">
        <v>7.33</v>
      </c>
      <c r="L69" s="12"/>
      <c r="M69" s="12"/>
      <c r="N69" s="12"/>
      <c r="O69" s="12"/>
      <c r="P69" s="8">
        <v>0</v>
      </c>
      <c r="Q69" s="8">
        <v>5</v>
      </c>
      <c r="R69" s="8">
        <v>12</v>
      </c>
      <c r="S69" s="8">
        <v>0</v>
      </c>
      <c r="T69" s="8">
        <v>3</v>
      </c>
      <c r="U69" s="8">
        <v>12</v>
      </c>
      <c r="V69" s="11"/>
      <c r="W69" s="85"/>
      <c r="X69" s="12"/>
      <c r="Y69" s="12" t="s">
        <v>12</v>
      </c>
      <c r="Z69" s="12" t="s">
        <v>14</v>
      </c>
      <c r="AA69" s="23">
        <f>IF(ISBLANK(#REF!),"",IF(K69&gt;5,ROUND(0.5*(K69-5),2),0))</f>
        <v>1.17</v>
      </c>
      <c r="AB69" s="23">
        <f>IF(ISBLANK(#REF!),"",IF(L69="ΝΑΙ",6,(IF(M69="ΝΑΙ",4,0))))</f>
        <v>0</v>
      </c>
      <c r="AC69" s="23">
        <f>IF(ISBLANK(#REF!),"",IF(E69="ΠΕ23",IF(N69="ΝΑΙ",3,(IF(O69="ΝΑΙ",2,0))),IF(N69="ΝΑΙ",3,(IF(O69="ΝΑΙ",2,0)))))</f>
        <v>0</v>
      </c>
      <c r="AD69" s="23">
        <f>IF(ISBLANK(#REF!),"",MAX(AB69:AC69))</f>
        <v>0</v>
      </c>
      <c r="AE69" s="23">
        <f>IF(ISBLANK(#REF!),"",MIN(3,0.5*INT((P69*12+Q69+ROUND(R69/30,0))/6)))</f>
        <v>0</v>
      </c>
      <c r="AF69" s="23">
        <f>IF(ISBLANK(#REF!),"",0.25*(S69*12+T69+ROUND(U69/30,0)))</f>
        <v>0.75</v>
      </c>
      <c r="AG69" s="27">
        <f>IF(ISBLANK(#REF!),"",IF(V69&gt;=67%,7,0))</f>
        <v>0</v>
      </c>
      <c r="AH69" s="27">
        <f>IF(ISBLANK(#REF!),"",IF(W69&gt;=1,7,0))</f>
        <v>0</v>
      </c>
      <c r="AI69" s="27">
        <f>IF(ISBLANK(#REF!),"",IF(X69="ΠΟΛΥΤΕΚΝΟΣ",7,IF(X69="ΤΡΙΤΕΚΝΟΣ",3,0)))</f>
        <v>0</v>
      </c>
      <c r="AJ69" s="27">
        <f>IF(ISBLANK(#REF!),"",MAX(AG69:AI69))</f>
        <v>0</v>
      </c>
      <c r="AK69" s="181">
        <f>IF(ISBLANK(#REF!),"",AA69+SUM(AD69:AF69,AJ69))</f>
        <v>1.92</v>
      </c>
    </row>
    <row r="70" spans="1:37" s="16" customFormat="1">
      <c r="A70" s="28">
        <f>IF(ISBLANK(#REF!),"",IF(ISNUMBER(A69),A69+1,1))</f>
        <v>60</v>
      </c>
      <c r="B70" s="8" t="s">
        <v>739</v>
      </c>
      <c r="C70" s="8" t="s">
        <v>740</v>
      </c>
      <c r="D70" s="8" t="s">
        <v>313</v>
      </c>
      <c r="E70" s="8" t="s">
        <v>44</v>
      </c>
      <c r="F70" s="8" t="s">
        <v>88</v>
      </c>
      <c r="G70" s="8" t="s">
        <v>15</v>
      </c>
      <c r="H70" s="8" t="s">
        <v>12</v>
      </c>
      <c r="I70" s="8" t="s">
        <v>11</v>
      </c>
      <c r="J70" s="37">
        <v>42481</v>
      </c>
      <c r="K70" s="51">
        <v>5.7859999999999996</v>
      </c>
      <c r="L70" s="12"/>
      <c r="M70" s="12"/>
      <c r="N70" s="12"/>
      <c r="O70" s="12"/>
      <c r="P70" s="8">
        <v>0</v>
      </c>
      <c r="Q70" s="8">
        <v>0</v>
      </c>
      <c r="R70" s="8">
        <v>0</v>
      </c>
      <c r="S70" s="8">
        <v>0</v>
      </c>
      <c r="T70" s="8">
        <v>5</v>
      </c>
      <c r="U70" s="8">
        <v>18</v>
      </c>
      <c r="V70" s="11"/>
      <c r="W70" s="85"/>
      <c r="X70" s="12"/>
      <c r="Y70" s="12" t="s">
        <v>14</v>
      </c>
      <c r="Z70" s="12" t="s">
        <v>14</v>
      </c>
      <c r="AA70" s="23">
        <f>IF(ISBLANK(#REF!),"",IF(K70&gt;5,ROUND(0.5*(K70-5),2),0))</f>
        <v>0.39</v>
      </c>
      <c r="AB70" s="23">
        <f>IF(ISBLANK(#REF!),"",IF(L70="ΝΑΙ",6,(IF(M70="ΝΑΙ",4,0))))</f>
        <v>0</v>
      </c>
      <c r="AC70" s="23">
        <f>IF(ISBLANK(#REF!),"",IF(E70="ΠΕ23",IF(N70="ΝΑΙ",3,(IF(O70="ΝΑΙ",2,0))),IF(N70="ΝΑΙ",3,(IF(O70="ΝΑΙ",2,0)))))</f>
        <v>0</v>
      </c>
      <c r="AD70" s="23">
        <f>IF(ISBLANK(#REF!),"",MAX(AB70:AC70))</f>
        <v>0</v>
      </c>
      <c r="AE70" s="23">
        <f>IF(ISBLANK(#REF!),"",MIN(3,0.5*INT((P70*12+Q70+ROUND(R70/30,0))/6)))</f>
        <v>0</v>
      </c>
      <c r="AF70" s="23">
        <f>IF(ISBLANK(#REF!),"",0.25*(S70*12+T70+ROUND(U70/30,0)))</f>
        <v>1.5</v>
      </c>
      <c r="AG70" s="27">
        <f>IF(ISBLANK(#REF!),"",IF(V70&gt;=67%,7,0))</f>
        <v>0</v>
      </c>
      <c r="AH70" s="27">
        <f>IF(ISBLANK(#REF!),"",IF(W70&gt;=1,7,0))</f>
        <v>0</v>
      </c>
      <c r="AI70" s="27">
        <f>IF(ISBLANK(#REF!),"",IF(X70="ΠΟΛΥΤΕΚΝΟΣ",7,IF(X70="ΤΡΙΤΕΚΝΟΣ",3,0)))</f>
        <v>0</v>
      </c>
      <c r="AJ70" s="27">
        <f>IF(ISBLANK(#REF!),"",MAX(AG70:AI70))</f>
        <v>0</v>
      </c>
      <c r="AK70" s="181">
        <f>IF(ISBLANK(#REF!),"",AA70+SUM(AD70:AF70,AJ70))</f>
        <v>1.8900000000000001</v>
      </c>
    </row>
    <row r="71" spans="1:37" s="8" customFormat="1">
      <c r="A71" s="28">
        <f>IF(ISBLANK(#REF!),"",IF(ISNUMBER(A70),A70+1,1))</f>
        <v>61</v>
      </c>
      <c r="B71" s="8" t="s">
        <v>712</v>
      </c>
      <c r="C71" s="8" t="s">
        <v>154</v>
      </c>
      <c r="D71" s="8" t="s">
        <v>107</v>
      </c>
      <c r="E71" s="8" t="s">
        <v>44</v>
      </c>
      <c r="F71" s="8" t="s">
        <v>89</v>
      </c>
      <c r="G71" s="8" t="s">
        <v>61</v>
      </c>
      <c r="H71" s="8" t="s">
        <v>12</v>
      </c>
      <c r="I71" s="8" t="s">
        <v>11</v>
      </c>
      <c r="J71" s="37">
        <v>41029</v>
      </c>
      <c r="K71" s="51">
        <v>7.46</v>
      </c>
      <c r="L71" s="12"/>
      <c r="M71" s="12"/>
      <c r="N71" s="12"/>
      <c r="O71" s="12"/>
      <c r="P71" s="8">
        <v>0</v>
      </c>
      <c r="Q71" s="8">
        <v>8</v>
      </c>
      <c r="R71" s="8">
        <v>21</v>
      </c>
      <c r="S71" s="8">
        <v>0</v>
      </c>
      <c r="T71" s="8">
        <v>0</v>
      </c>
      <c r="U71" s="8">
        <v>0</v>
      </c>
      <c r="V71" s="11"/>
      <c r="W71" s="85"/>
      <c r="X71" s="12"/>
      <c r="Y71" s="12" t="s">
        <v>14</v>
      </c>
      <c r="Z71" s="12" t="s">
        <v>14</v>
      </c>
      <c r="AA71" s="23">
        <f>IF(ISBLANK(#REF!),"",IF(K71&gt;5,ROUND(0.5*(K71-5),2),0))</f>
        <v>1.23</v>
      </c>
      <c r="AB71" s="23">
        <f>IF(ISBLANK(#REF!),"",IF(L71="ΝΑΙ",6,(IF(M71="ΝΑΙ",4,0))))</f>
        <v>0</v>
      </c>
      <c r="AC71" s="23">
        <f>IF(ISBLANK(#REF!),"",IF(E71="ΠΕ23",IF(N71="ΝΑΙ",3,(IF(O71="ΝΑΙ",2,0))),IF(N71="ΝΑΙ",3,(IF(O71="ΝΑΙ",2,0)))))</f>
        <v>0</v>
      </c>
      <c r="AD71" s="23">
        <f>IF(ISBLANK(#REF!),"",MAX(AB71:AC71))</f>
        <v>0</v>
      </c>
      <c r="AE71" s="23">
        <f>IF(ISBLANK(#REF!),"",MIN(3,0.5*INT((P71*12+Q71+ROUND(R71/30,0))/6)))</f>
        <v>0.5</v>
      </c>
      <c r="AF71" s="23">
        <f>IF(ISBLANK(#REF!),"",0.25*(S71*12+T71+ROUND(U71/30,0)))</f>
        <v>0</v>
      </c>
      <c r="AG71" s="27">
        <f>IF(ISBLANK(#REF!),"",IF(V71&gt;=67%,7,0))</f>
        <v>0</v>
      </c>
      <c r="AH71" s="27">
        <f>IF(ISBLANK(#REF!),"",IF(W71&gt;=1,7,0))</f>
        <v>0</v>
      </c>
      <c r="AI71" s="27">
        <f>IF(ISBLANK(#REF!),"",IF(X71="ΠΟΛΥΤΕΚΝΟΣ",7,IF(X71="ΤΡΙΤΕΚΝΟΣ",3,0)))</f>
        <v>0</v>
      </c>
      <c r="AJ71" s="27">
        <f>IF(ISBLANK(#REF!),"",MAX(AG71:AI71))</f>
        <v>0</v>
      </c>
      <c r="AK71" s="181">
        <f>IF(ISBLANK(#REF!),"",AA71+SUM(AD71:AF71,AJ71))</f>
        <v>1.73</v>
      </c>
    </row>
    <row r="72" spans="1:37" s="16" customFormat="1">
      <c r="A72" s="28">
        <f>IF(ISBLANK(#REF!),"",IF(ISNUMBER(A71),A71+1,1))</f>
        <v>62</v>
      </c>
      <c r="B72" s="16" t="s">
        <v>316</v>
      </c>
      <c r="C72" s="16" t="s">
        <v>224</v>
      </c>
      <c r="D72" s="16" t="s">
        <v>488</v>
      </c>
      <c r="E72" s="16" t="s">
        <v>44</v>
      </c>
      <c r="F72" s="16" t="s">
        <v>88</v>
      </c>
      <c r="G72" s="16" t="s">
        <v>15</v>
      </c>
      <c r="H72" s="16" t="s">
        <v>12</v>
      </c>
      <c r="I72" s="16" t="s">
        <v>11</v>
      </c>
      <c r="J72" s="90">
        <v>41592</v>
      </c>
      <c r="K72" s="54">
        <v>6.9429999999999996</v>
      </c>
      <c r="L72" s="17"/>
      <c r="M72" s="17"/>
      <c r="N72" s="17"/>
      <c r="O72" s="17"/>
      <c r="P72" s="16">
        <v>0</v>
      </c>
      <c r="Q72" s="16">
        <v>2</v>
      </c>
      <c r="R72" s="16">
        <v>0</v>
      </c>
      <c r="S72" s="16">
        <v>0</v>
      </c>
      <c r="T72" s="16">
        <v>3</v>
      </c>
      <c r="U72" s="16">
        <v>9</v>
      </c>
      <c r="V72" s="26"/>
      <c r="W72" s="87"/>
      <c r="X72" s="17"/>
      <c r="Y72" s="17" t="s">
        <v>14</v>
      </c>
      <c r="Z72" s="17" t="s">
        <v>14</v>
      </c>
      <c r="AA72" s="23">
        <f>IF(ISBLANK(#REF!),"",IF(K72&gt;5,ROUND(0.5*(K72-5),2),0))</f>
        <v>0.97</v>
      </c>
      <c r="AB72" s="23">
        <f>IF(ISBLANK(#REF!),"",IF(L72="ΝΑΙ",6,(IF(M72="ΝΑΙ",4,0))))</f>
        <v>0</v>
      </c>
      <c r="AC72" s="23">
        <f>IF(ISBLANK(#REF!),"",IF(E72="ΠΕ23",IF(N72="ΝΑΙ",3,(IF(O72="ΝΑΙ",2,0))),IF(N72="ΝΑΙ",3,(IF(O72="ΝΑΙ",2,0)))))</f>
        <v>0</v>
      </c>
      <c r="AD72" s="23">
        <f>IF(ISBLANK(#REF!),"",MAX(AB72:AC72))</f>
        <v>0</v>
      </c>
      <c r="AE72" s="23">
        <f>IF(ISBLANK(#REF!),"",MIN(3,0.5*INT((P72*12+Q72+ROUND(R72/30,0))/6)))</f>
        <v>0</v>
      </c>
      <c r="AF72" s="23">
        <f>IF(ISBLANK(#REF!),"",0.25*(S72*12+T72+ROUND(U72/30,0)))</f>
        <v>0.75</v>
      </c>
      <c r="AG72" s="27">
        <f>IF(ISBLANK(#REF!),"",IF(V72&gt;=67%,7,0))</f>
        <v>0</v>
      </c>
      <c r="AH72" s="27">
        <f>IF(ISBLANK(#REF!),"",IF(W72&gt;=1,7,0))</f>
        <v>0</v>
      </c>
      <c r="AI72" s="27">
        <f>IF(ISBLANK(#REF!),"",IF(X72="ΠΟΛΥΤΕΚΝΟΣ",7,IF(X72="ΤΡΙΤΕΚΝΟΣ",3,0)))</f>
        <v>0</v>
      </c>
      <c r="AJ72" s="27">
        <f>IF(ISBLANK(#REF!),"",MAX(AG72:AI72))</f>
        <v>0</v>
      </c>
      <c r="AK72" s="181">
        <f>IF(ISBLANK(#REF!),"",AA72+SUM(AD72:AF72,AJ72))</f>
        <v>1.72</v>
      </c>
    </row>
    <row r="73" spans="1:37" s="8" customFormat="1">
      <c r="A73" s="28">
        <f>IF(ISBLANK(#REF!),"",IF(ISNUMBER(A72),A72+1,1))</f>
        <v>63</v>
      </c>
      <c r="B73" s="8" t="s">
        <v>772</v>
      </c>
      <c r="C73" s="8" t="s">
        <v>114</v>
      </c>
      <c r="D73" s="8" t="s">
        <v>107</v>
      </c>
      <c r="E73" s="8" t="s">
        <v>44</v>
      </c>
      <c r="F73" s="8" t="s">
        <v>88</v>
      </c>
      <c r="G73" s="8" t="s">
        <v>15</v>
      </c>
      <c r="H73" s="8" t="s">
        <v>12</v>
      </c>
      <c r="I73" s="8" t="s">
        <v>11</v>
      </c>
      <c r="J73" s="37">
        <v>41592</v>
      </c>
      <c r="K73" s="51">
        <v>6.774</v>
      </c>
      <c r="L73" s="12"/>
      <c r="M73" s="12"/>
      <c r="N73" s="12"/>
      <c r="O73" s="12"/>
      <c r="P73" s="8">
        <v>0</v>
      </c>
      <c r="Q73" s="8">
        <v>0</v>
      </c>
      <c r="R73" s="8">
        <v>0</v>
      </c>
      <c r="S73" s="8">
        <v>0</v>
      </c>
      <c r="T73" s="8">
        <v>3</v>
      </c>
      <c r="U73" s="8">
        <v>5</v>
      </c>
      <c r="V73" s="11"/>
      <c r="W73" s="85"/>
      <c r="X73" s="12"/>
      <c r="Y73" s="12" t="s">
        <v>12</v>
      </c>
      <c r="Z73" s="12" t="s">
        <v>14</v>
      </c>
      <c r="AA73" s="23">
        <f>IF(ISBLANK(#REF!),"",IF(K73&gt;5,ROUND(0.5*(K73-5),2),0))</f>
        <v>0.89</v>
      </c>
      <c r="AB73" s="23">
        <f>IF(ISBLANK(#REF!),"",IF(L73="ΝΑΙ",6,(IF(M73="ΝΑΙ",4,0))))</f>
        <v>0</v>
      </c>
      <c r="AC73" s="23">
        <f>IF(ISBLANK(#REF!),"",IF(E73="ΠΕ23",IF(N73="ΝΑΙ",3,(IF(O73="ΝΑΙ",2,0))),IF(N73="ΝΑΙ",3,(IF(O73="ΝΑΙ",2,0)))))</f>
        <v>0</v>
      </c>
      <c r="AD73" s="23">
        <f>IF(ISBLANK(#REF!),"",MAX(AB73:AC73))</f>
        <v>0</v>
      </c>
      <c r="AE73" s="23">
        <f>IF(ISBLANK(#REF!),"",MIN(3,0.5*INT((P73*12+Q73+ROUND(R73/30,0))/6)))</f>
        <v>0</v>
      </c>
      <c r="AF73" s="23">
        <f>IF(ISBLANK(#REF!),"",0.25*(S73*12+T73+ROUND(U73/30,0)))</f>
        <v>0.75</v>
      </c>
      <c r="AG73" s="27">
        <f>IF(ISBLANK(#REF!),"",IF(V73&gt;=67%,7,0))</f>
        <v>0</v>
      </c>
      <c r="AH73" s="27">
        <f>IF(ISBLANK(#REF!),"",IF(W73&gt;=1,7,0))</f>
        <v>0</v>
      </c>
      <c r="AI73" s="27">
        <f>IF(ISBLANK(#REF!),"",IF(X73="ΠΟΛΥΤΕΚΝΟΣ",7,IF(X73="ΤΡΙΤΕΚΝΟΣ",3,0)))</f>
        <v>0</v>
      </c>
      <c r="AJ73" s="27">
        <f>IF(ISBLANK(#REF!),"",MAX(AG73:AI73))</f>
        <v>0</v>
      </c>
      <c r="AK73" s="181">
        <f>IF(ISBLANK(#REF!),"",AA73+SUM(AD73:AF73,AJ73))</f>
        <v>1.6400000000000001</v>
      </c>
    </row>
    <row r="74" spans="1:37" s="8" customFormat="1">
      <c r="A74" s="28">
        <f>IF(ISBLANK(#REF!),"",IF(ISNUMBER(A73),A73+1,1))</f>
        <v>64</v>
      </c>
      <c r="B74" s="8" t="s">
        <v>713</v>
      </c>
      <c r="C74" s="8" t="s">
        <v>127</v>
      </c>
      <c r="D74" s="8" t="s">
        <v>147</v>
      </c>
      <c r="E74" s="8" t="s">
        <v>44</v>
      </c>
      <c r="F74" s="8" t="s">
        <v>88</v>
      </c>
      <c r="G74" s="8" t="s">
        <v>15</v>
      </c>
      <c r="H74" s="8" t="s">
        <v>12</v>
      </c>
      <c r="I74" s="8" t="s">
        <v>11</v>
      </c>
      <c r="J74" s="37">
        <v>39589</v>
      </c>
      <c r="K74" s="51">
        <v>6.367</v>
      </c>
      <c r="L74" s="12"/>
      <c r="M74" s="12"/>
      <c r="N74" s="12"/>
      <c r="O74" s="12"/>
      <c r="P74" s="8">
        <v>0</v>
      </c>
      <c r="Q74" s="8">
        <v>9</v>
      </c>
      <c r="R74" s="8">
        <v>11</v>
      </c>
      <c r="S74" s="8">
        <v>0</v>
      </c>
      <c r="T74" s="8">
        <v>0</v>
      </c>
      <c r="U74" s="8">
        <v>0</v>
      </c>
      <c r="V74" s="11"/>
      <c r="W74" s="85"/>
      <c r="X74" s="12"/>
      <c r="Y74" s="12" t="s">
        <v>14</v>
      </c>
      <c r="Z74" s="12" t="s">
        <v>14</v>
      </c>
      <c r="AA74" s="23">
        <f>IF(ISBLANK(#REF!),"",IF(K74&gt;5,ROUND(0.5*(K74-5),2),0))</f>
        <v>0.68</v>
      </c>
      <c r="AB74" s="23">
        <f>IF(ISBLANK(#REF!),"",IF(L74="ΝΑΙ",6,(IF(M74="ΝΑΙ",4,0))))</f>
        <v>0</v>
      </c>
      <c r="AC74" s="23">
        <f>IF(ISBLANK(#REF!),"",IF(E74="ΠΕ23",IF(N74="ΝΑΙ",3,(IF(O74="ΝΑΙ",2,0))),IF(N74="ΝΑΙ",3,(IF(O74="ΝΑΙ",2,0)))))</f>
        <v>0</v>
      </c>
      <c r="AD74" s="23">
        <f>IF(ISBLANK(#REF!),"",MAX(AB74:AC74))</f>
        <v>0</v>
      </c>
      <c r="AE74" s="23">
        <f>IF(ISBLANK(#REF!),"",MIN(3,0.5*INT((P74*12+Q74+ROUND(R74/30,0))/6)))</f>
        <v>0.5</v>
      </c>
      <c r="AF74" s="23">
        <f>IF(ISBLANK(#REF!),"",0.25*(S74*12+T74+ROUND(U74/30,0)))</f>
        <v>0</v>
      </c>
      <c r="AG74" s="27">
        <f>IF(ISBLANK(#REF!),"",IF(V74&gt;=67%,7,0))</f>
        <v>0</v>
      </c>
      <c r="AH74" s="27">
        <f>IF(ISBLANK(#REF!),"",IF(W74&gt;=1,7,0))</f>
        <v>0</v>
      </c>
      <c r="AI74" s="27">
        <f>IF(ISBLANK(#REF!),"",IF(X74="ΠΟΛΥΤΕΚΝΟΣ",7,IF(X74="ΤΡΙΤΕΚΝΟΣ",3,0)))</f>
        <v>0</v>
      </c>
      <c r="AJ74" s="27">
        <f>IF(ISBLANK(#REF!),"",MAX(AG74:AI74))</f>
        <v>0</v>
      </c>
      <c r="AK74" s="181">
        <f>IF(ISBLANK(#REF!),"",AA74+SUM(AD74:AF74,AJ74))</f>
        <v>1.1800000000000002</v>
      </c>
    </row>
    <row r="75" spans="1:37" s="8" customFormat="1">
      <c r="A75" s="28">
        <f>IF(ISBLANK(#REF!),"",IF(ISNUMBER(A74),A74+1,1))</f>
        <v>65</v>
      </c>
      <c r="B75" s="8" t="s">
        <v>718</v>
      </c>
      <c r="C75" s="8" t="s">
        <v>120</v>
      </c>
      <c r="D75" s="8" t="s">
        <v>171</v>
      </c>
      <c r="E75" s="8" t="s">
        <v>44</v>
      </c>
      <c r="F75" s="8" t="s">
        <v>88</v>
      </c>
      <c r="G75" s="8" t="s">
        <v>15</v>
      </c>
      <c r="H75" s="8" t="s">
        <v>12</v>
      </c>
      <c r="I75" s="8" t="s">
        <v>11</v>
      </c>
      <c r="J75" s="37">
        <v>41788</v>
      </c>
      <c r="K75" s="51">
        <v>6.2359999999999998</v>
      </c>
      <c r="L75" s="12"/>
      <c r="M75" s="12"/>
      <c r="N75" s="12"/>
      <c r="O75" s="12"/>
      <c r="P75" s="8">
        <v>0</v>
      </c>
      <c r="Q75" s="8">
        <v>8</v>
      </c>
      <c r="R75" s="8">
        <v>0</v>
      </c>
      <c r="S75" s="8">
        <v>0</v>
      </c>
      <c r="T75" s="8">
        <v>0</v>
      </c>
      <c r="U75" s="8">
        <v>0</v>
      </c>
      <c r="V75" s="11"/>
      <c r="W75" s="85"/>
      <c r="X75" s="12"/>
      <c r="Y75" s="12" t="s">
        <v>14</v>
      </c>
      <c r="Z75" s="12" t="s">
        <v>14</v>
      </c>
      <c r="AA75" s="23">
        <f>IF(ISBLANK(#REF!),"",IF(K75&gt;5,ROUND(0.5*(K75-5),2),0))</f>
        <v>0.62</v>
      </c>
      <c r="AB75" s="23">
        <f>IF(ISBLANK(#REF!),"",IF(L75="ΝΑΙ",6,(IF(M75="ΝΑΙ",4,0))))</f>
        <v>0</v>
      </c>
      <c r="AC75" s="23">
        <f>IF(ISBLANK(#REF!),"",IF(E75="ΠΕ23",IF(N75="ΝΑΙ",3,(IF(O75="ΝΑΙ",2,0))),IF(N75="ΝΑΙ",3,(IF(O75="ΝΑΙ",2,0)))))</f>
        <v>0</v>
      </c>
      <c r="AD75" s="23">
        <f>IF(ISBLANK(#REF!),"",MAX(AB75:AC75))</f>
        <v>0</v>
      </c>
      <c r="AE75" s="23">
        <f>IF(ISBLANK(#REF!),"",MIN(3,0.5*INT((P75*12+Q75+ROUND(R75/30,0))/6)))</f>
        <v>0.5</v>
      </c>
      <c r="AF75" s="23">
        <f>IF(ISBLANK(#REF!),"",0.25*(S75*12+T75+ROUND(U75/30,0)))</f>
        <v>0</v>
      </c>
      <c r="AG75" s="27">
        <f>IF(ISBLANK(#REF!),"",IF(V75&gt;=67%,7,0))</f>
        <v>0</v>
      </c>
      <c r="AH75" s="27">
        <f>IF(ISBLANK(#REF!),"",IF(W75&gt;=1,7,0))</f>
        <v>0</v>
      </c>
      <c r="AI75" s="27">
        <f>IF(ISBLANK(#REF!),"",IF(X75="ΠΟΛΥΤΕΚΝΟΣ",7,IF(X75="ΤΡΙΤΕΚΝΟΣ",3,0)))</f>
        <v>0</v>
      </c>
      <c r="AJ75" s="27">
        <f>IF(ISBLANK(#REF!),"",MAX(AG75:AI75))</f>
        <v>0</v>
      </c>
      <c r="AK75" s="181">
        <f>IF(ISBLANK(#REF!),"",AA75+SUM(AD75:AF75,AJ75))</f>
        <v>1.1200000000000001</v>
      </c>
    </row>
    <row r="76" spans="1:37" s="8" customFormat="1">
      <c r="A76" s="28">
        <f>IF(ISBLANK(#REF!),"",IF(ISNUMBER(A75),A75+1,1))</f>
        <v>66</v>
      </c>
      <c r="B76" s="8" t="s">
        <v>792</v>
      </c>
      <c r="C76" s="8" t="s">
        <v>793</v>
      </c>
      <c r="D76" s="8" t="s">
        <v>167</v>
      </c>
      <c r="E76" s="8" t="s">
        <v>44</v>
      </c>
      <c r="F76" s="8" t="s">
        <v>89</v>
      </c>
      <c r="G76" s="8" t="s">
        <v>61</v>
      </c>
      <c r="H76" s="8" t="s">
        <v>12</v>
      </c>
      <c r="I76" s="8" t="s">
        <v>11</v>
      </c>
      <c r="J76" s="37">
        <v>41925</v>
      </c>
      <c r="K76" s="51">
        <v>7.21</v>
      </c>
      <c r="L76" s="12"/>
      <c r="M76" s="12"/>
      <c r="N76" s="12"/>
      <c r="O76" s="12"/>
      <c r="P76" s="8">
        <v>0</v>
      </c>
      <c r="Q76" s="8">
        <v>5</v>
      </c>
      <c r="R76" s="8">
        <v>0</v>
      </c>
      <c r="S76" s="8">
        <v>0</v>
      </c>
      <c r="T76" s="8">
        <v>0</v>
      </c>
      <c r="U76" s="8">
        <v>0</v>
      </c>
      <c r="V76" s="11"/>
      <c r="W76" s="85"/>
      <c r="X76" s="12"/>
      <c r="Y76" s="12" t="s">
        <v>14</v>
      </c>
      <c r="Z76" s="12" t="s">
        <v>14</v>
      </c>
      <c r="AA76" s="105">
        <f>IF(ISBLANK(#REF!),"",IF(K76&gt;5,ROUND(0.5*(K76-5),2),0))</f>
        <v>1.1100000000000001</v>
      </c>
      <c r="AB76" s="105">
        <f>IF(ISBLANK(#REF!),"",IF(L76="ΝΑΙ",6,(IF(M76="ΝΑΙ",4,0))))</f>
        <v>0</v>
      </c>
      <c r="AC76" s="23">
        <f>IF(ISBLANK(#REF!),"",IF(E76="ΠΕ23",IF(N76="ΝΑΙ",3,(IF(O76="ΝΑΙ",2,0))),IF(N76="ΝΑΙ",3,(IF(O76="ΝΑΙ",2,0)))))</f>
        <v>0</v>
      </c>
      <c r="AD76" s="23">
        <f>IF(ISBLANK(#REF!),"",MAX(AB76:AC76))</f>
        <v>0</v>
      </c>
      <c r="AE76" s="105">
        <f>IF(ISBLANK(#REF!),"",MIN(3,0.5*INT((P76*12+Q76+ROUND(R76/30,0))/6)))</f>
        <v>0</v>
      </c>
      <c r="AF76" s="105">
        <f>IF(ISBLANK(#REF!),"",0.25*(S76*12+T76+ROUND(U76/30,0)))</f>
        <v>0</v>
      </c>
      <c r="AG76" s="105">
        <f>IF(ISBLANK(#REF!),"",IF(V76&gt;=67%,7,0))</f>
        <v>0</v>
      </c>
      <c r="AH76" s="105">
        <f>IF(ISBLANK(#REF!),"",IF(W76&gt;=1,7,0))</f>
        <v>0</v>
      </c>
      <c r="AI76" s="105">
        <f>IF(ISBLANK(#REF!),"",IF(X76="ΠΟΛΥΤΕΚΝΟΣ",7,IF(X76="ΤΡΙΤΕΚΝΟΣ",3,0)))</f>
        <v>0</v>
      </c>
      <c r="AJ76" s="105">
        <f>IF(ISBLANK(#REF!),"",MAX(AG76:AI76))</f>
        <v>0</v>
      </c>
      <c r="AK76" s="181">
        <f>IF(ISBLANK(#REF!),"",AA76+SUM(AD76:AF76,AJ76))</f>
        <v>1.1100000000000001</v>
      </c>
    </row>
    <row r="77" spans="1:37" s="8" customFormat="1">
      <c r="A77" s="28">
        <f>IF(ISBLANK(#REF!),"",IF(ISNUMBER(A76),A76+1,1))</f>
        <v>67</v>
      </c>
      <c r="B77" s="8" t="s">
        <v>799</v>
      </c>
      <c r="C77" s="8" t="s">
        <v>98</v>
      </c>
      <c r="D77" s="8" t="s">
        <v>568</v>
      </c>
      <c r="E77" s="8" t="s">
        <v>44</v>
      </c>
      <c r="F77" s="8" t="s">
        <v>88</v>
      </c>
      <c r="G77" s="8" t="s">
        <v>15</v>
      </c>
      <c r="H77" s="8" t="s">
        <v>12</v>
      </c>
      <c r="I77" s="8" t="s">
        <v>11</v>
      </c>
      <c r="J77" s="37">
        <v>42626</v>
      </c>
      <c r="K77" s="51">
        <v>7.1429999999999998</v>
      </c>
      <c r="L77" s="12"/>
      <c r="M77" s="12"/>
      <c r="N77" s="12"/>
      <c r="O77" s="12"/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11"/>
      <c r="W77" s="85"/>
      <c r="X77" s="12"/>
      <c r="Y77" s="12" t="s">
        <v>14</v>
      </c>
      <c r="Z77" s="12" t="s">
        <v>14</v>
      </c>
      <c r="AA77" s="105">
        <f>IF(ISBLANK(#REF!),"",IF(K77&gt;5,ROUND(0.5*(K77-5),2),0))</f>
        <v>1.07</v>
      </c>
      <c r="AB77" s="105">
        <f>IF(ISBLANK(#REF!),"",IF(L77="ΝΑΙ",6,(IF(M77="ΝΑΙ",4,0))))</f>
        <v>0</v>
      </c>
      <c r="AC77" s="23">
        <f>IF(ISBLANK(#REF!),"",IF(E77="ΠΕ23",IF(N77="ΝΑΙ",3,(IF(O77="ΝΑΙ",2,0))),IF(N77="ΝΑΙ",3,(IF(O77="ΝΑΙ",2,0)))))</f>
        <v>0</v>
      </c>
      <c r="AD77" s="23">
        <f>IF(ISBLANK(#REF!),"",MAX(AB77:AC77))</f>
        <v>0</v>
      </c>
      <c r="AE77" s="105">
        <f>IF(ISBLANK(#REF!),"",MIN(3,0.5*INT((P77*12+Q77+ROUND(R77/30,0))/6)))</f>
        <v>0</v>
      </c>
      <c r="AF77" s="105">
        <f>IF(ISBLANK(#REF!),"",0.25*(S77*12+T77+ROUND(U77/30,0)))</f>
        <v>0</v>
      </c>
      <c r="AG77" s="105">
        <f>IF(ISBLANK(#REF!),"",IF(V77&gt;=67%,7,0))</f>
        <v>0</v>
      </c>
      <c r="AH77" s="105">
        <f>IF(ISBLANK(#REF!),"",IF(W77&gt;=1,7,0))</f>
        <v>0</v>
      </c>
      <c r="AI77" s="105">
        <f>IF(ISBLANK(#REF!),"",IF(X77="ΠΟΛΥΤΕΚΝΟΣ",7,IF(X77="ΤΡΙΤΕΚΝΟΣ",3,0)))</f>
        <v>0</v>
      </c>
      <c r="AJ77" s="105">
        <f>IF(ISBLANK(#REF!),"",MAX(AG77:AI77))</f>
        <v>0</v>
      </c>
      <c r="AK77" s="181">
        <f>IF(ISBLANK(#REF!),"",AA77+SUM(AD77:AF77,AJ77))</f>
        <v>1.07</v>
      </c>
    </row>
    <row r="78" spans="1:37" s="8" customFormat="1">
      <c r="A78" s="28">
        <f>IF(ISBLANK(#REF!),"",IF(ISNUMBER(A77),A77+1,1))</f>
        <v>68</v>
      </c>
      <c r="B78" s="8" t="s">
        <v>797</v>
      </c>
      <c r="C78" s="8" t="s">
        <v>154</v>
      </c>
      <c r="D78" s="8" t="s">
        <v>233</v>
      </c>
      <c r="E78" s="8" t="s">
        <v>44</v>
      </c>
      <c r="F78" s="8" t="s">
        <v>88</v>
      </c>
      <c r="G78" s="8" t="s">
        <v>15</v>
      </c>
      <c r="H78" s="8" t="s">
        <v>12</v>
      </c>
      <c r="I78" s="8" t="s">
        <v>11</v>
      </c>
      <c r="J78" s="37">
        <v>42697</v>
      </c>
      <c r="K78" s="51">
        <v>6.7380000000000004</v>
      </c>
      <c r="L78" s="12"/>
      <c r="M78" s="12"/>
      <c r="N78" s="12"/>
      <c r="O78" s="12"/>
      <c r="P78" s="8">
        <v>0</v>
      </c>
      <c r="Q78" s="8">
        <v>4</v>
      </c>
      <c r="R78" s="8">
        <v>27</v>
      </c>
      <c r="S78" s="8">
        <v>0</v>
      </c>
      <c r="T78" s="8">
        <v>0</v>
      </c>
      <c r="U78" s="8">
        <v>0</v>
      </c>
      <c r="V78" s="11"/>
      <c r="W78" s="85"/>
      <c r="X78" s="12"/>
      <c r="Y78" s="12" t="s">
        <v>14</v>
      </c>
      <c r="Z78" s="12" t="s">
        <v>14</v>
      </c>
      <c r="AA78" s="105">
        <f>IF(ISBLANK(#REF!),"",IF(K78&gt;5,ROUND(0.5*(K78-5),2),0))</f>
        <v>0.87</v>
      </c>
      <c r="AB78" s="105">
        <f>IF(ISBLANK(#REF!),"",IF(L78="ΝΑΙ",6,(IF(M78="ΝΑΙ",4,0))))</f>
        <v>0</v>
      </c>
      <c r="AC78" s="23">
        <f>IF(ISBLANK(#REF!),"",IF(E78="ΠΕ23",IF(N78="ΝΑΙ",3,(IF(O78="ΝΑΙ",2,0))),IF(N78="ΝΑΙ",3,(IF(O78="ΝΑΙ",2,0)))))</f>
        <v>0</v>
      </c>
      <c r="AD78" s="23">
        <f>IF(ISBLANK(#REF!),"",MAX(AB78:AC78))</f>
        <v>0</v>
      </c>
      <c r="AE78" s="105">
        <f>IF(ISBLANK(#REF!),"",MIN(3,0.5*INT((P78*12+Q78+ROUND(R78/30,0))/6)))</f>
        <v>0</v>
      </c>
      <c r="AF78" s="105">
        <f>IF(ISBLANK(#REF!),"",0.25*(S78*12+T78+ROUND(U78/30,0)))</f>
        <v>0</v>
      </c>
      <c r="AG78" s="105">
        <f>IF(ISBLANK(#REF!),"",IF(V78&gt;=67%,7,0))</f>
        <v>0</v>
      </c>
      <c r="AH78" s="105">
        <f>IF(ISBLANK(#REF!),"",IF(W78&gt;=1,7,0))</f>
        <v>0</v>
      </c>
      <c r="AI78" s="105">
        <f>IF(ISBLANK(#REF!),"",IF(X78="ΠΟΛΥΤΕΚΝΟΣ",7,IF(X78="ΤΡΙΤΕΚΝΟΣ",3,0)))</f>
        <v>0</v>
      </c>
      <c r="AJ78" s="105">
        <f>IF(ISBLANK(#REF!),"",MAX(AG78:AI78))</f>
        <v>0</v>
      </c>
      <c r="AK78" s="181">
        <f>IF(ISBLANK(#REF!),"",AA78+SUM(AD78:AF78,AJ78))</f>
        <v>0.87</v>
      </c>
    </row>
    <row r="79" spans="1:37" s="8" customFormat="1">
      <c r="A79" s="28">
        <f>IF(ISBLANK(#REF!),"",IF(ISNUMBER(A78),A78+1,1))</f>
        <v>69</v>
      </c>
      <c r="B79" s="8" t="s">
        <v>778</v>
      </c>
      <c r="C79" s="8" t="s">
        <v>132</v>
      </c>
      <c r="D79" s="8" t="s">
        <v>96</v>
      </c>
      <c r="E79" s="8" t="s">
        <v>44</v>
      </c>
      <c r="F79" s="8" t="s">
        <v>88</v>
      </c>
      <c r="G79" s="8" t="s">
        <v>15</v>
      </c>
      <c r="H79" s="8" t="s">
        <v>12</v>
      </c>
      <c r="I79" s="8" t="s">
        <v>11</v>
      </c>
      <c r="J79" s="37">
        <v>42817</v>
      </c>
      <c r="K79" s="51">
        <v>6.6669999999999998</v>
      </c>
      <c r="L79" s="12"/>
      <c r="M79" s="12"/>
      <c r="N79" s="12"/>
      <c r="O79" s="12"/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11"/>
      <c r="W79" s="85"/>
      <c r="X79" s="12"/>
      <c r="Y79" s="12" t="s">
        <v>14</v>
      </c>
      <c r="Z79" s="12" t="s">
        <v>14</v>
      </c>
      <c r="AA79" s="23">
        <f>IF(ISBLANK(#REF!),"",IF(K79&gt;5,ROUND(0.5*(K79-5),2),0))</f>
        <v>0.83</v>
      </c>
      <c r="AB79" s="23">
        <f>IF(ISBLANK(#REF!),"",IF(L79="ΝΑΙ",6,(IF(M79="ΝΑΙ",4,0))))</f>
        <v>0</v>
      </c>
      <c r="AC79" s="23">
        <f>IF(ISBLANK(#REF!),"",IF(E79="ΠΕ23",IF(N79="ΝΑΙ",3,(IF(O79="ΝΑΙ",2,0))),IF(N79="ΝΑΙ",3,(IF(O79="ΝΑΙ",2,0)))))</f>
        <v>0</v>
      </c>
      <c r="AD79" s="23">
        <f>IF(ISBLANK(#REF!),"",MAX(AB79:AC79))</f>
        <v>0</v>
      </c>
      <c r="AE79" s="23">
        <f>IF(ISBLANK(#REF!),"",MIN(3,0.5*INT((P79*12+Q79+ROUND(R79/30,0))/6)))</f>
        <v>0</v>
      </c>
      <c r="AF79" s="23">
        <f>IF(ISBLANK(#REF!),"",0.25*(S79*12+T79+ROUND(U79/30,0)))</f>
        <v>0</v>
      </c>
      <c r="AG79" s="27">
        <f>IF(ISBLANK(#REF!),"",IF(V79&gt;=67%,7,0))</f>
        <v>0</v>
      </c>
      <c r="AH79" s="27">
        <f>IF(ISBLANK(#REF!),"",IF(W79&gt;=1,7,0))</f>
        <v>0</v>
      </c>
      <c r="AI79" s="27">
        <f>IF(ISBLANK(#REF!),"",IF(X79="ΠΟΛΥΤΕΚΝΟΣ",7,IF(X79="ΤΡΙΤΕΚΝΟΣ",3,0)))</f>
        <v>0</v>
      </c>
      <c r="AJ79" s="27">
        <f>IF(ISBLANK(#REF!),"",MAX(AG79:AI79))</f>
        <v>0</v>
      </c>
      <c r="AK79" s="181">
        <f>IF(ISBLANK(#REF!),"",AA79+SUM(AD79:AF79,AJ79))</f>
        <v>0.83</v>
      </c>
    </row>
    <row r="80" spans="1:37" s="16" customFormat="1">
      <c r="A80" s="28">
        <f>IF(ISBLANK(#REF!),"",IF(ISNUMBER(A79),A79+1,1))</f>
        <v>70</v>
      </c>
      <c r="B80" s="8" t="s">
        <v>728</v>
      </c>
      <c r="C80" s="8" t="s">
        <v>120</v>
      </c>
      <c r="D80" s="8" t="s">
        <v>127</v>
      </c>
      <c r="E80" s="8" t="s">
        <v>44</v>
      </c>
      <c r="F80" s="8" t="s">
        <v>89</v>
      </c>
      <c r="G80" s="8" t="s">
        <v>61</v>
      </c>
      <c r="H80" s="8" t="s">
        <v>12</v>
      </c>
      <c r="I80" s="8" t="s">
        <v>11</v>
      </c>
      <c r="J80" s="37">
        <v>41257</v>
      </c>
      <c r="K80" s="51">
        <v>6.45</v>
      </c>
      <c r="L80" s="12"/>
      <c r="M80" s="12"/>
      <c r="N80" s="12"/>
      <c r="O80" s="12"/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11"/>
      <c r="W80" s="85"/>
      <c r="X80" s="12"/>
      <c r="Y80" s="12" t="s">
        <v>14</v>
      </c>
      <c r="Z80" s="12" t="s">
        <v>14</v>
      </c>
      <c r="AA80" s="23">
        <f>IF(ISBLANK(#REF!),"",IF(K80&gt;5,ROUND(0.5*(K80-5),2),0))</f>
        <v>0.73</v>
      </c>
      <c r="AB80" s="23">
        <f>IF(ISBLANK(#REF!),"",IF(L80="ΝΑΙ",6,(IF(M80="ΝΑΙ",4,0))))</f>
        <v>0</v>
      </c>
      <c r="AC80" s="23">
        <f>IF(ISBLANK(#REF!),"",IF(E80="ΠΕ23",IF(N80="ΝΑΙ",3,(IF(O80="ΝΑΙ",2,0))),IF(N80="ΝΑΙ",3,(IF(O80="ΝΑΙ",2,0)))))</f>
        <v>0</v>
      </c>
      <c r="AD80" s="23">
        <f>IF(ISBLANK(#REF!),"",MAX(AB80:AC80))</f>
        <v>0</v>
      </c>
      <c r="AE80" s="23">
        <f>IF(ISBLANK(#REF!),"",MIN(3,0.5*INT((P80*12+Q80+ROUND(R80/30,0))/6)))</f>
        <v>0</v>
      </c>
      <c r="AF80" s="23">
        <f>IF(ISBLANK(#REF!),"",0.25*(S80*12+T80+ROUND(U80/30,0)))</f>
        <v>0</v>
      </c>
      <c r="AG80" s="27">
        <f>IF(ISBLANK(#REF!),"",IF(V80&gt;=67%,7,0))</f>
        <v>0</v>
      </c>
      <c r="AH80" s="27">
        <f>IF(ISBLANK(#REF!),"",IF(W80&gt;=1,7,0))</f>
        <v>0</v>
      </c>
      <c r="AI80" s="27">
        <f>IF(ISBLANK(#REF!),"",IF(X80="ΠΟΛΥΤΕΚΝΟΣ",7,IF(X80="ΤΡΙΤΕΚΝΟΣ",3,0)))</f>
        <v>0</v>
      </c>
      <c r="AJ80" s="27">
        <f>IF(ISBLANK(#REF!),"",MAX(AG80:AI80))</f>
        <v>0</v>
      </c>
      <c r="AK80" s="181">
        <f>IF(ISBLANK(#REF!),"",AA80+SUM(AD80:AF80,AJ80))</f>
        <v>0.73</v>
      </c>
    </row>
    <row r="81" spans="1:37" s="8" customFormat="1">
      <c r="A81" s="28">
        <f>IF(ISBLANK(#REF!),"",IF(ISNUMBER(A80),A80+1,1))</f>
        <v>71</v>
      </c>
      <c r="B81" s="8" t="s">
        <v>674</v>
      </c>
      <c r="C81" s="8" t="s">
        <v>95</v>
      </c>
      <c r="D81" s="8" t="s">
        <v>184</v>
      </c>
      <c r="E81" s="8" t="s">
        <v>44</v>
      </c>
      <c r="F81" s="8" t="s">
        <v>89</v>
      </c>
      <c r="G81" s="8" t="s">
        <v>61</v>
      </c>
      <c r="H81" s="8" t="s">
        <v>12</v>
      </c>
      <c r="I81" s="8" t="s">
        <v>11</v>
      </c>
      <c r="J81" s="37">
        <v>42081</v>
      </c>
      <c r="K81" s="51">
        <v>6.33</v>
      </c>
      <c r="L81" s="12"/>
      <c r="M81" s="12"/>
      <c r="N81" s="12"/>
      <c r="O81" s="12"/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11"/>
      <c r="W81" s="85"/>
      <c r="X81" s="12"/>
      <c r="Y81" s="12" t="s">
        <v>12</v>
      </c>
      <c r="Z81" s="12" t="s">
        <v>14</v>
      </c>
      <c r="AA81" s="23">
        <f>IF(ISBLANK(#REF!),"",IF(K81&gt;5,ROUND(0.5*(K81-5),2),0))</f>
        <v>0.67</v>
      </c>
      <c r="AB81" s="23">
        <f>IF(ISBLANK(#REF!),"",IF(L81="ΝΑΙ",6,(IF(M81="ΝΑΙ",4,0))))</f>
        <v>0</v>
      </c>
      <c r="AC81" s="23">
        <f>IF(ISBLANK(#REF!),"",IF(E81="ΠΕ23",IF(N81="ΝΑΙ",3,(IF(O81="ΝΑΙ",2,0))),IF(N81="ΝΑΙ",3,(IF(O81="ΝΑΙ",2,0)))))</f>
        <v>0</v>
      </c>
      <c r="AD81" s="23">
        <f>IF(ISBLANK(#REF!),"",MAX(AB81:AC81))</f>
        <v>0</v>
      </c>
      <c r="AE81" s="23">
        <f>IF(ISBLANK(#REF!),"",MIN(3,0.5*INT((P81*12+Q81+ROUND(R81/30,0))/6)))</f>
        <v>0</v>
      </c>
      <c r="AF81" s="23">
        <f>IF(ISBLANK(#REF!),"",0.25*(S81*12+T81+ROUND(U81/30,0)))</f>
        <v>0</v>
      </c>
      <c r="AG81" s="27">
        <f>IF(ISBLANK(#REF!),"",IF(V81&gt;=67%,7,0))</f>
        <v>0</v>
      </c>
      <c r="AH81" s="27">
        <f>IF(ISBLANK(#REF!),"",IF(W81&gt;=1,7,0))</f>
        <v>0</v>
      </c>
      <c r="AI81" s="27">
        <f>IF(ISBLANK(#REF!),"",IF(X81="ΠΟΛΥΤΕΚΝΟΣ",7,IF(X81="ΤΡΙΤΕΚΝΟΣ",3,0)))</f>
        <v>0</v>
      </c>
      <c r="AJ81" s="27">
        <f>IF(ISBLANK(#REF!),"",MAX(AG81:AI81))</f>
        <v>0</v>
      </c>
      <c r="AK81" s="181">
        <f>IF(ISBLANK(#REF!),"",AA81+SUM(AD81:AF81,AJ81))</f>
        <v>0.67</v>
      </c>
    </row>
    <row r="82" spans="1:37" s="8" customFormat="1">
      <c r="A82" s="28">
        <f>IF(ISBLANK(#REF!),"",IF(ISNUMBER(A81),A81+1,1))</f>
        <v>72</v>
      </c>
      <c r="B82" s="8" t="s">
        <v>716</v>
      </c>
      <c r="C82" s="8" t="s">
        <v>717</v>
      </c>
      <c r="D82" s="8" t="s">
        <v>201</v>
      </c>
      <c r="E82" s="8" t="s">
        <v>44</v>
      </c>
      <c r="F82" s="8" t="s">
        <v>88</v>
      </c>
      <c r="G82" s="8" t="s">
        <v>15</v>
      </c>
      <c r="H82" s="8" t="s">
        <v>12</v>
      </c>
      <c r="I82" s="8" t="s">
        <v>11</v>
      </c>
      <c r="J82" s="37">
        <v>42626</v>
      </c>
      <c r="K82" s="51">
        <v>6.3330000000000002</v>
      </c>
      <c r="L82" s="12"/>
      <c r="M82" s="12"/>
      <c r="N82" s="12"/>
      <c r="O82" s="12"/>
      <c r="P82" s="8">
        <v>0</v>
      </c>
      <c r="Q82" s="8">
        <v>3</v>
      </c>
      <c r="R82" s="8">
        <v>9</v>
      </c>
      <c r="S82" s="8">
        <v>0</v>
      </c>
      <c r="T82" s="8">
        <v>0</v>
      </c>
      <c r="U82" s="8">
        <v>0</v>
      </c>
      <c r="V82" s="11"/>
      <c r="W82" s="85"/>
      <c r="X82" s="12"/>
      <c r="Y82" s="12" t="s">
        <v>14</v>
      </c>
      <c r="Z82" s="12" t="s">
        <v>14</v>
      </c>
      <c r="AA82" s="23">
        <f>IF(ISBLANK(#REF!),"",IF(K82&gt;5,ROUND(0.5*(K82-5),2),0))</f>
        <v>0.67</v>
      </c>
      <c r="AB82" s="23">
        <f>IF(ISBLANK(#REF!),"",IF(L82="ΝΑΙ",6,(IF(M82="ΝΑΙ",4,0))))</f>
        <v>0</v>
      </c>
      <c r="AC82" s="23">
        <f>IF(ISBLANK(#REF!),"",IF(E82="ΠΕ23",IF(N82="ΝΑΙ",3,(IF(O82="ΝΑΙ",2,0))),IF(N82="ΝΑΙ",3,(IF(O82="ΝΑΙ",2,0)))))</f>
        <v>0</v>
      </c>
      <c r="AD82" s="23">
        <f>IF(ISBLANK(#REF!),"",MAX(AB82:AC82))</f>
        <v>0</v>
      </c>
      <c r="AE82" s="23">
        <f>IF(ISBLANK(#REF!),"",MIN(3,0.5*INT((P82*12+Q82+ROUND(R82/30,0))/6)))</f>
        <v>0</v>
      </c>
      <c r="AF82" s="23">
        <f>IF(ISBLANK(#REF!),"",0.25*(S82*12+T82+ROUND(U82/30,0)))</f>
        <v>0</v>
      </c>
      <c r="AG82" s="27">
        <f>IF(ISBLANK(#REF!),"",IF(V82&gt;=67%,7,0))</f>
        <v>0</v>
      </c>
      <c r="AH82" s="27">
        <f>IF(ISBLANK(#REF!),"",IF(W82&gt;=1,7,0))</f>
        <v>0</v>
      </c>
      <c r="AI82" s="27">
        <f>IF(ISBLANK(#REF!),"",IF(X82="ΠΟΛΥΤΕΚΝΟΣ",7,IF(X82="ΤΡΙΤΕΚΝΟΣ",3,0)))</f>
        <v>0</v>
      </c>
      <c r="AJ82" s="27">
        <f>IF(ISBLANK(#REF!),"",MAX(AG82:AI82))</f>
        <v>0</v>
      </c>
      <c r="AK82" s="181">
        <f>IF(ISBLANK(#REF!),"",AA82+SUM(AD82:AF82,AJ82))</f>
        <v>0.67</v>
      </c>
    </row>
    <row r="83" spans="1:37" s="8" customFormat="1">
      <c r="A83" s="28">
        <f>IF(ISBLANK(#REF!),"",IF(ISNUMBER(A82),A82+1,1))</f>
        <v>73</v>
      </c>
      <c r="B83" s="8" t="s">
        <v>719</v>
      </c>
      <c r="C83" s="8" t="s">
        <v>220</v>
      </c>
      <c r="D83" s="8" t="s">
        <v>720</v>
      </c>
      <c r="E83" s="8" t="s">
        <v>44</v>
      </c>
      <c r="F83" s="8" t="s">
        <v>88</v>
      </c>
      <c r="G83" s="8" t="s">
        <v>15</v>
      </c>
      <c r="H83" s="8" t="s">
        <v>12</v>
      </c>
      <c r="I83" s="8" t="s">
        <v>11</v>
      </c>
      <c r="J83" s="37">
        <v>42255</v>
      </c>
      <c r="K83" s="51">
        <v>6.31</v>
      </c>
      <c r="L83" s="12"/>
      <c r="M83" s="12"/>
      <c r="N83" s="12"/>
      <c r="O83" s="12"/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11"/>
      <c r="W83" s="85"/>
      <c r="X83" s="12"/>
      <c r="Y83" s="12" t="s">
        <v>14</v>
      </c>
      <c r="Z83" s="12" t="s">
        <v>14</v>
      </c>
      <c r="AA83" s="23">
        <f>IF(ISBLANK(#REF!),"",IF(K83&gt;5,ROUND(0.5*(K83-5),2),0))</f>
        <v>0.66</v>
      </c>
      <c r="AB83" s="23">
        <f>IF(ISBLANK(#REF!),"",IF(L83="ΝΑΙ",6,(IF(M83="ΝΑΙ",4,0))))</f>
        <v>0</v>
      </c>
      <c r="AC83" s="23">
        <f>IF(ISBLANK(#REF!),"",IF(E83="ΠΕ23",IF(N83="ΝΑΙ",3,(IF(O83="ΝΑΙ",2,0))),IF(N83="ΝΑΙ",3,(IF(O83="ΝΑΙ",2,0)))))</f>
        <v>0</v>
      </c>
      <c r="AD83" s="23">
        <f>IF(ISBLANK(#REF!),"",MAX(AB83:AC83))</f>
        <v>0</v>
      </c>
      <c r="AE83" s="23">
        <f>IF(ISBLANK(#REF!),"",MIN(3,0.5*INT((P83*12+Q83+ROUND(R83/30,0))/6)))</f>
        <v>0</v>
      </c>
      <c r="AF83" s="23">
        <f>IF(ISBLANK(#REF!),"",0.25*(S83*12+T83+ROUND(U83/30,0)))</f>
        <v>0</v>
      </c>
      <c r="AG83" s="27">
        <f>IF(ISBLANK(#REF!),"",IF(V83&gt;=67%,7,0))</f>
        <v>0</v>
      </c>
      <c r="AH83" s="27">
        <f>IF(ISBLANK(#REF!),"",IF(W83&gt;=1,7,0))</f>
        <v>0</v>
      </c>
      <c r="AI83" s="27">
        <f>IF(ISBLANK(#REF!),"",IF(X83="ΠΟΛΥΤΕΚΝΟΣ",7,IF(X83="ΤΡΙΤΕΚΝΟΣ",3,0)))</f>
        <v>0</v>
      </c>
      <c r="AJ83" s="27">
        <f>IF(ISBLANK(#REF!),"",MAX(AG83:AI83))</f>
        <v>0</v>
      </c>
      <c r="AK83" s="181">
        <f>IF(ISBLANK(#REF!),"",AA83+SUM(AD83:AF83,AJ83))</f>
        <v>0.66</v>
      </c>
    </row>
    <row r="84" spans="1:37" s="8" customFormat="1">
      <c r="A84" s="28">
        <f>IF(ISBLANK(#REF!),"",IF(ISNUMBER(A83),A83+1,1))</f>
        <v>74</v>
      </c>
      <c r="B84" s="8" t="s">
        <v>787</v>
      </c>
      <c r="C84" s="8" t="s">
        <v>98</v>
      </c>
      <c r="D84" s="8" t="s">
        <v>107</v>
      </c>
      <c r="E84" s="8" t="s">
        <v>44</v>
      </c>
      <c r="F84" s="8" t="s">
        <v>89</v>
      </c>
      <c r="G84" s="8" t="s">
        <v>61</v>
      </c>
      <c r="H84" s="8" t="s">
        <v>12</v>
      </c>
      <c r="I84" s="8" t="s">
        <v>11</v>
      </c>
      <c r="J84" s="37">
        <v>39968</v>
      </c>
      <c r="K84" s="51">
        <v>6.21</v>
      </c>
      <c r="L84" s="12"/>
      <c r="M84" s="12"/>
      <c r="N84" s="12"/>
      <c r="O84" s="12"/>
      <c r="P84" s="8">
        <v>0</v>
      </c>
      <c r="Q84" s="8">
        <v>4</v>
      </c>
      <c r="R84" s="8">
        <v>9</v>
      </c>
      <c r="S84" s="8">
        <v>0</v>
      </c>
      <c r="T84" s="8">
        <v>0</v>
      </c>
      <c r="U84" s="8">
        <v>0</v>
      </c>
      <c r="V84" s="11"/>
      <c r="W84" s="85"/>
      <c r="X84" s="12"/>
      <c r="Y84" s="12" t="s">
        <v>14</v>
      </c>
      <c r="Z84" s="12" t="s">
        <v>14</v>
      </c>
      <c r="AA84" s="105">
        <f>IF(ISBLANK(#REF!),"",IF(K84&gt;5,ROUND(0.5*(K84-5),2),0))</f>
        <v>0.61</v>
      </c>
      <c r="AB84" s="105">
        <f>IF(ISBLANK(#REF!),"",IF(L84="ΝΑΙ",6,(IF(M84="ΝΑΙ",4,0))))</f>
        <v>0</v>
      </c>
      <c r="AC84" s="23">
        <f>IF(ISBLANK(#REF!),"",IF(E84="ΠΕ23",IF(N84="ΝΑΙ",3,(IF(O84="ΝΑΙ",2,0))),IF(N84="ΝΑΙ",3,(IF(O84="ΝΑΙ",2,0)))))</f>
        <v>0</v>
      </c>
      <c r="AD84" s="23">
        <f>IF(ISBLANK(#REF!),"",MAX(AB84:AC84))</f>
        <v>0</v>
      </c>
      <c r="AE84" s="105">
        <f>IF(ISBLANK(#REF!),"",MIN(3,0.5*INT((P84*12+Q84+ROUND(R84/30,0))/6)))</f>
        <v>0</v>
      </c>
      <c r="AF84" s="105">
        <f>IF(ISBLANK(#REF!),"",0.25*(S84*12+T84+ROUND(U84/30,0)))</f>
        <v>0</v>
      </c>
      <c r="AG84" s="105">
        <f>IF(ISBLANK(#REF!),"",IF(V84&gt;=67%,7,0))</f>
        <v>0</v>
      </c>
      <c r="AH84" s="105">
        <f>IF(ISBLANK(#REF!),"",IF(W84&gt;=1,7,0))</f>
        <v>0</v>
      </c>
      <c r="AI84" s="105">
        <f>IF(ISBLANK(#REF!),"",IF(X84="ΠΟΛΥΤΕΚΝΟΣ",7,IF(X84="ΤΡΙΤΕΚΝΟΣ",3,0)))</f>
        <v>0</v>
      </c>
      <c r="AJ84" s="105">
        <f>IF(ISBLANK(#REF!),"",MAX(AG84:AI84))</f>
        <v>0</v>
      </c>
      <c r="AK84" s="181">
        <f>IF(ISBLANK(#REF!),"",AA84+SUM(AD84:AF84,AJ84))</f>
        <v>0.61</v>
      </c>
    </row>
    <row r="85" spans="1:37" s="16" customFormat="1">
      <c r="A85" s="28">
        <f>IF(ISBLANK(#REF!),"",IF(ISNUMBER(A84),A84+1,1))</f>
        <v>75</v>
      </c>
      <c r="B85" s="16" t="s">
        <v>764</v>
      </c>
      <c r="C85" s="16" t="s">
        <v>765</v>
      </c>
      <c r="D85" s="16" t="s">
        <v>766</v>
      </c>
      <c r="E85" s="16" t="s">
        <v>44</v>
      </c>
      <c r="F85" s="16" t="s">
        <v>88</v>
      </c>
      <c r="G85" s="16" t="s">
        <v>15</v>
      </c>
      <c r="H85" s="16" t="s">
        <v>12</v>
      </c>
      <c r="I85" s="16" t="s">
        <v>11</v>
      </c>
      <c r="J85" s="90">
        <v>42577</v>
      </c>
      <c r="K85" s="54">
        <v>6.0949999999999998</v>
      </c>
      <c r="L85" s="17"/>
      <c r="M85" s="17"/>
      <c r="N85" s="17"/>
      <c r="O85" s="17"/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26"/>
      <c r="W85" s="87"/>
      <c r="X85" s="17"/>
      <c r="Y85" s="17" t="s">
        <v>12</v>
      </c>
      <c r="Z85" s="17" t="s">
        <v>14</v>
      </c>
      <c r="AA85" s="23">
        <f>IF(ISBLANK(#REF!),"",IF(K85&gt;5,ROUND(0.5*(K85-5),2),0))</f>
        <v>0.55000000000000004</v>
      </c>
      <c r="AB85" s="23">
        <f>IF(ISBLANK(#REF!),"",IF(L85="ΝΑΙ",6,(IF(M85="ΝΑΙ",4,0))))</f>
        <v>0</v>
      </c>
      <c r="AC85" s="23">
        <f>IF(ISBLANK(#REF!),"",IF(E85="ΠΕ23",IF(N85="ΝΑΙ",3,(IF(O85="ΝΑΙ",2,0))),IF(N85="ΝΑΙ",3,(IF(O85="ΝΑΙ",2,0)))))</f>
        <v>0</v>
      </c>
      <c r="AD85" s="23">
        <f>IF(ISBLANK(#REF!),"",MAX(AB85:AC85))</f>
        <v>0</v>
      </c>
      <c r="AE85" s="23">
        <f>IF(ISBLANK(#REF!),"",MIN(3,0.5*INT((P85*12+Q85+ROUND(R85/30,0))/6)))</f>
        <v>0</v>
      </c>
      <c r="AF85" s="23">
        <f>IF(ISBLANK(#REF!),"",0.25*(S85*12+T85+ROUND(U85/30,0)))</f>
        <v>0</v>
      </c>
      <c r="AG85" s="27">
        <f>IF(ISBLANK(#REF!),"",IF(V85&gt;=67%,7,0))</f>
        <v>0</v>
      </c>
      <c r="AH85" s="27">
        <f>IF(ISBLANK(#REF!),"",IF(W85&gt;=1,7,0))</f>
        <v>0</v>
      </c>
      <c r="AI85" s="27">
        <f>IF(ISBLANK(#REF!),"",IF(X85="ΠΟΛΥΤΕΚΝΟΣ",7,IF(X85="ΤΡΙΤΕΚΝΟΣ",3,0)))</f>
        <v>0</v>
      </c>
      <c r="AJ85" s="27">
        <f>IF(ISBLANK(#REF!),"",MAX(AG85:AI85))</f>
        <v>0</v>
      </c>
      <c r="AK85" s="181">
        <f>IF(ISBLANK(#REF!),"",AA85+SUM(AD85:AF85,AJ85))</f>
        <v>0.55000000000000004</v>
      </c>
    </row>
  </sheetData>
  <sortState ref="B11:AN85">
    <sortCondition descending="1" ref="AK11:AK85"/>
    <sortCondition ref="J11:J85"/>
    <sortCondition descending="1" ref="K11:K85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71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70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10 E1:E85">
    <cfRule type="expression" dxfId="69" priority="16">
      <formula>AND($E1="ΠΕ23",$H1="ΌΧΙ")</formula>
    </cfRule>
  </conditionalFormatting>
  <conditionalFormatting sqref="G1:G10 E1:E85">
    <cfRule type="expression" dxfId="68" priority="15">
      <formula>OR(AND($E1="ΠΕ23",$G1="ΑΠΑΙΤΕΙΤΑΙ"),AND($E1="ΠΕ25",$G1="ΔΕΝ ΑΠΑΙΤΕΙΤΑΙ"))</formula>
    </cfRule>
  </conditionalFormatting>
  <conditionalFormatting sqref="G1:H10">
    <cfRule type="expression" dxfId="67" priority="14">
      <formula>AND($G1="ΔΕΝ ΑΠΑΙΤΕΙΤΑΙ",$H1="ΌΧΙ")</formula>
    </cfRule>
  </conditionalFormatting>
  <conditionalFormatting sqref="E1:F10">
    <cfRule type="expression" dxfId="66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85">
    <cfRule type="expression" dxfId="65" priority="12">
      <formula>OR(AND($E11&lt;&gt;"ΠΕ23",$H11="ΝΑΙ",$I11="ΕΠΙΚΟΥΡΙΚΟΣ"),AND($E11&lt;&gt;"ΠΕ23",$H11="ΌΧΙ",$I11="ΚΥΡΙΟΣ"))</formula>
    </cfRule>
  </conditionalFormatting>
  <conditionalFormatting sqref="E11:G85">
    <cfRule type="expression" dxfId="64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H11:H85">
    <cfRule type="expression" dxfId="63" priority="10">
      <formula>AND($E11="ΠΕ23",$H11="ΌΧΙ")</formula>
    </cfRule>
  </conditionalFormatting>
  <conditionalFormatting sqref="G11:G85">
    <cfRule type="expression" dxfId="62" priority="9">
      <formula>OR(AND($E11="ΠΕ23",$G11="ΑΠΑΙΤΕΙΤΑΙ"),AND($E11="ΠΕ25",$G11="ΔΕΝ ΑΠΑΙΤΕΙΤΑΙ"))</formula>
    </cfRule>
  </conditionalFormatting>
  <conditionalFormatting sqref="G11:H85">
    <cfRule type="expression" dxfId="61" priority="8">
      <formula>AND($G11="ΔΕΝ ΑΠΑΙΤΕΙΤΑΙ",$H11="ΌΧΙ")</formula>
    </cfRule>
  </conditionalFormatting>
  <conditionalFormatting sqref="E11:F85">
    <cfRule type="expression" dxfId="60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85">
    <cfRule type="expression" dxfId="59" priority="6">
      <formula>OR(AND($E11&lt;&gt;"ΠΕ23",$H11="ΝΑΙ",$I11="ΕΠΙΚΟΥΡΙΚΟΣ"),AND($E11&lt;&gt;"ΠΕ23",$H11="ΌΧΙ",$I11="ΚΥΡΙΟΣ"))</formula>
    </cfRule>
  </conditionalFormatting>
  <conditionalFormatting sqref="E11:G85">
    <cfRule type="expression" dxfId="58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85">
    <cfRule type="expression" dxfId="57" priority="4">
      <formula>AND($E11="ΠΕ23",$H11="ΌΧΙ")</formula>
    </cfRule>
  </conditionalFormatting>
  <conditionalFormatting sqref="G11:G85">
    <cfRule type="expression" dxfId="56" priority="3">
      <formula>OR(AND($E11="ΠΕ23",$G11="ΑΠΑΙΤΕΙΤΑΙ"),AND($E11="ΠΕ25",$G11="ΔΕΝ ΑΠΑΙΤΕΙΤΑΙ"))</formula>
    </cfRule>
  </conditionalFormatting>
  <conditionalFormatting sqref="G11:H85">
    <cfRule type="expression" dxfId="55" priority="2">
      <formula>AND($G11="ΔΕΝ ΑΠΑΙΤΕΙΤΑΙ",$H11="ΌΧΙ")</formula>
    </cfRule>
  </conditionalFormatting>
  <conditionalFormatting sqref="E11:F85">
    <cfRule type="expression" dxfId="54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85">
      <formula1>0</formula1>
    </dataValidation>
    <dataValidation type="list" allowBlank="1" showInputMessage="1" showErrorMessage="1" sqref="F11:F85">
      <formula1>ΑΕΙ_ΤΕΙ</formula1>
    </dataValidation>
    <dataValidation type="list" allowBlank="1" showInputMessage="1" showErrorMessage="1" sqref="G11:G85">
      <formula1>ΑΠΑΙΤΕΙΤΑΙ_ΔΕΝ_ΑΠΑΙΤΕΙΤΑΙ</formula1>
    </dataValidation>
    <dataValidation type="list" allowBlank="1" showInputMessage="1" showErrorMessage="1" sqref="E11:E85">
      <formula1>ΚΛΑΔΟΣ_ΕΕΠ</formula1>
    </dataValidation>
    <dataValidation type="decimal" allowBlank="1" showInputMessage="1" showErrorMessage="1" sqref="K11:K85">
      <formula1>0</formula1>
      <formula2>10</formula2>
    </dataValidation>
    <dataValidation type="list" allowBlank="1" showInputMessage="1" showErrorMessage="1" sqref="X11:X85">
      <formula1>ΠΟΛΥΤΕΚΝΟΣ_ΤΡΙΤΕΚΝΟΣ</formula1>
    </dataValidation>
    <dataValidation type="whole" allowBlank="1" showInputMessage="1" showErrorMessage="1" sqref="U11:U85 R11:R85">
      <formula1>0</formula1>
      <formula2>29</formula2>
    </dataValidation>
    <dataValidation type="whole" allowBlank="1" showInputMessage="1" showErrorMessage="1" sqref="T11:T85 Q11:Q85">
      <formula1>0</formula1>
      <formula2>11</formula2>
    </dataValidation>
    <dataValidation type="whole" allowBlank="1" showInputMessage="1" showErrorMessage="1" sqref="S11:S85 P11:P85">
      <formula1>0</formula1>
      <formula2>40</formula2>
    </dataValidation>
    <dataValidation type="list" allowBlank="1" showInputMessage="1" showErrorMessage="1" sqref="Y11:Z85 H11:H85 L11:O85">
      <formula1>NAI_OXI</formula1>
    </dataValidation>
    <dataValidation type="list" allowBlank="1" showInputMessage="1" showErrorMessage="1" sqref="I11:I85">
      <formula1>ΚΑΤΗΓΟΡΙΑ_ΠΙΝΑΚΑ</formula1>
    </dataValidation>
    <dataValidation type="decimal" allowBlank="1" showInputMessage="1" showErrorMessage="1" sqref="V11:V85">
      <formula1>0</formula1>
      <formula2>1</formula2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68"/>
  <sheetViews>
    <sheetView zoomScale="85" zoomScaleNormal="85" workbookViewId="0">
      <selection activeCell="A11" sqref="A11"/>
    </sheetView>
  </sheetViews>
  <sheetFormatPr defaultRowHeight="15"/>
  <cols>
    <col min="1" max="1" width="5" customWidth="1"/>
    <col min="2" max="2" width="19.140625" customWidth="1"/>
    <col min="3" max="3" width="14.5703125" customWidth="1"/>
    <col min="4" max="4" width="16" customWidth="1"/>
    <col min="7" max="7" width="13.7109375" customWidth="1"/>
    <col min="9" max="9" width="12.5703125" customWidth="1"/>
    <col min="10" max="10" width="14.7109375" customWidth="1"/>
    <col min="11" max="11" width="7.140625" customWidth="1"/>
    <col min="13" max="13" width="13" bestFit="1" customWidth="1"/>
    <col min="24" max="24" width="13.140625" bestFit="1" customWidth="1"/>
    <col min="25" max="25" width="7.140625" customWidth="1"/>
    <col min="26" max="26" width="6.85546875" customWidth="1"/>
    <col min="27" max="27" width="6.7109375" customWidth="1"/>
    <col min="35" max="35" width="7" customWidth="1"/>
    <col min="36" max="36" width="7.42578125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823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6" customFormat="1">
      <c r="A11" s="28">
        <f>IF(ISBLANK(#REF!),"",IF(ISNUMBER(A10),A10+1,1))</f>
        <v>1</v>
      </c>
      <c r="B11" s="16" t="s">
        <v>815</v>
      </c>
      <c r="C11" s="16" t="s">
        <v>265</v>
      </c>
      <c r="D11" s="16" t="s">
        <v>167</v>
      </c>
      <c r="E11" s="16" t="s">
        <v>44</v>
      </c>
      <c r="F11" s="16" t="s">
        <v>89</v>
      </c>
      <c r="G11" s="16" t="s">
        <v>61</v>
      </c>
      <c r="H11" s="16" t="s">
        <v>14</v>
      </c>
      <c r="I11" s="16" t="s">
        <v>13</v>
      </c>
      <c r="J11" s="90">
        <v>41586</v>
      </c>
      <c r="K11" s="54">
        <v>6.96</v>
      </c>
      <c r="L11" s="17"/>
      <c r="M11" s="17"/>
      <c r="N11" s="17"/>
      <c r="O11" s="17"/>
      <c r="P11" s="16">
        <v>0</v>
      </c>
      <c r="Q11" s="16">
        <v>5</v>
      </c>
      <c r="R11" s="16">
        <v>0</v>
      </c>
      <c r="S11" s="16">
        <v>0</v>
      </c>
      <c r="T11" s="16">
        <v>0</v>
      </c>
      <c r="U11" s="16">
        <v>0</v>
      </c>
      <c r="V11" s="26"/>
      <c r="W11" s="87">
        <v>1</v>
      </c>
      <c r="X11" s="17"/>
      <c r="Y11" s="17" t="s">
        <v>14</v>
      </c>
      <c r="Z11" s="17" t="s">
        <v>14</v>
      </c>
      <c r="AA11" s="23">
        <f>IF(ISBLANK(#REF!),"",IF(K11&gt;5,ROUND(0.5*(K11-5),2),0))</f>
        <v>0.98</v>
      </c>
      <c r="AB11" s="23">
        <f>IF(ISBLANK(#REF!),"",IF(L11="ΝΑΙ",6,(IF(M11="ΝΑΙ",4,0))))</f>
        <v>0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0</v>
      </c>
      <c r="AE11" s="23">
        <f>IF(ISBLANK(#REF!),"",MIN(3,0.5*INT((P11*12+Q11+ROUND(R11/30,0))/6)))</f>
        <v>0</v>
      </c>
      <c r="AF11" s="23">
        <f>IF(ISBLANK(#REF!),"",0.25*(S11*12+T11+ROUND(U11/30,0)))</f>
        <v>0</v>
      </c>
      <c r="AG11" s="27">
        <f>IF(ISBLANK(#REF!),"",IF(V11&gt;=67%,7,0))</f>
        <v>0</v>
      </c>
      <c r="AH11" s="27">
        <f>IF(ISBLANK(#REF!),"",IF(W11&gt;=1,7,0))</f>
        <v>7</v>
      </c>
      <c r="AI11" s="27">
        <f>IF(ISBLANK(#REF!),"",IF(X11="ΠΟΛΥΤΕΚΝΟΣ",7,IF(X11="ΤΡΙΤΕΚΝΟΣ",3,0)))</f>
        <v>0</v>
      </c>
      <c r="AJ11" s="27">
        <f>IF(ISBLANK(#REF!),"",MAX(AG11:AI11))</f>
        <v>7</v>
      </c>
      <c r="AK11" s="181">
        <f>IF(ISBLANK(#REF!),"",AA11+SUM(AD11:AF11,AJ11))</f>
        <v>7.98</v>
      </c>
    </row>
    <row r="12" spans="1:37" s="8" customFormat="1">
      <c r="A12" s="28">
        <f>IF(ISBLANK(#REF!),"",IF(ISNUMBER(A11),A11+1,1))</f>
        <v>2</v>
      </c>
      <c r="B12" s="8" t="s">
        <v>292</v>
      </c>
      <c r="C12" s="8" t="s">
        <v>193</v>
      </c>
      <c r="D12" s="8" t="s">
        <v>107</v>
      </c>
      <c r="E12" s="8" t="s">
        <v>44</v>
      </c>
      <c r="F12" s="8" t="s">
        <v>89</v>
      </c>
      <c r="G12" s="8" t="s">
        <v>61</v>
      </c>
      <c r="H12" s="8" t="s">
        <v>14</v>
      </c>
      <c r="I12" s="8" t="s">
        <v>13</v>
      </c>
      <c r="J12" s="37">
        <v>37756</v>
      </c>
      <c r="K12" s="51">
        <v>6.3</v>
      </c>
      <c r="L12" s="12"/>
      <c r="M12" s="12"/>
      <c r="N12" s="12"/>
      <c r="O12" s="12"/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11"/>
      <c r="W12" s="85"/>
      <c r="X12" s="12" t="s">
        <v>30</v>
      </c>
      <c r="Y12" s="12" t="s">
        <v>14</v>
      </c>
      <c r="Z12" s="12" t="s">
        <v>14</v>
      </c>
      <c r="AA12" s="23">
        <f>IF(ISBLANK(#REF!),"",IF(K12&gt;5,ROUND(0.5*(K12-5),2),0))</f>
        <v>0.65</v>
      </c>
      <c r="AB12" s="23">
        <f>IF(ISBLANK(#REF!),"",IF(L12="ΝΑΙ",6,(IF(M12="ΝΑΙ",4,0))))</f>
        <v>0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0</v>
      </c>
      <c r="AE12" s="23">
        <f>IF(ISBLANK(#REF!),"",MIN(3,0.5*INT((P12*12+Q12+ROUND(R12/30,0))/6)))</f>
        <v>0</v>
      </c>
      <c r="AF12" s="23">
        <f>IF(ISBLANK(#REF!),"",0.25*(S12*12+T12+ROUND(U12/30,0)))</f>
        <v>0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7</v>
      </c>
      <c r="AJ12" s="27">
        <f>IF(ISBLANK(#REF!),"",MAX(AG12:AI12))</f>
        <v>7</v>
      </c>
      <c r="AK12" s="181">
        <f>IF(ISBLANK(#REF!),"",AA12+SUM(AD12:AF12,AJ12))</f>
        <v>7.65</v>
      </c>
    </row>
    <row r="13" spans="1:37" s="16" customFormat="1">
      <c r="A13" s="28">
        <f>IF(ISBLANK(#REF!),"",IF(ISNUMBER(A12),A12+1,1))</f>
        <v>3</v>
      </c>
      <c r="B13" s="16" t="s">
        <v>727</v>
      </c>
      <c r="C13" s="16" t="s">
        <v>611</v>
      </c>
      <c r="D13" s="16" t="s">
        <v>96</v>
      </c>
      <c r="E13" s="16" t="s">
        <v>44</v>
      </c>
      <c r="F13" s="16" t="s">
        <v>89</v>
      </c>
      <c r="G13" s="16" t="s">
        <v>61</v>
      </c>
      <c r="H13" s="16" t="s">
        <v>14</v>
      </c>
      <c r="I13" s="16" t="s">
        <v>13</v>
      </c>
      <c r="J13" s="90">
        <v>37574</v>
      </c>
      <c r="K13" s="54">
        <v>7.36</v>
      </c>
      <c r="L13" s="17"/>
      <c r="M13" s="17"/>
      <c r="N13" s="17"/>
      <c r="O13" s="17"/>
      <c r="P13" s="16">
        <v>5</v>
      </c>
      <c r="Q13" s="16">
        <v>9</v>
      </c>
      <c r="R13" s="16">
        <v>28</v>
      </c>
      <c r="S13" s="16">
        <v>0</v>
      </c>
      <c r="T13" s="16">
        <v>6</v>
      </c>
      <c r="U13" s="16">
        <v>22</v>
      </c>
      <c r="V13" s="26"/>
      <c r="W13" s="87"/>
      <c r="X13" s="17"/>
      <c r="Y13" s="17" t="s">
        <v>14</v>
      </c>
      <c r="Z13" s="17" t="s">
        <v>14</v>
      </c>
      <c r="AA13" s="23">
        <f>IF(ISBLANK(#REF!),"",IF(K13&gt;5,ROUND(0.5*(K13-5),2),0))</f>
        <v>1.18</v>
      </c>
      <c r="AB13" s="23">
        <f>IF(ISBLANK(#REF!),"",IF(L13="ΝΑΙ",6,(IF(M13="ΝΑΙ",4,0))))</f>
        <v>0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0</v>
      </c>
      <c r="AE13" s="23">
        <f>IF(ISBLANK(#REF!),"",MIN(3,0.5*INT((P13*12+Q13+ROUND(R13/30,0))/6)))</f>
        <v>3</v>
      </c>
      <c r="AF13" s="23">
        <f>IF(ISBLANK(#REF!),"",0.25*(S13*12+T13+ROUND(U13/30,0)))</f>
        <v>1.75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5.93</v>
      </c>
    </row>
    <row r="14" spans="1:37" s="8" customFormat="1">
      <c r="A14" s="28">
        <f>IF(ISBLANK(#REF!),"",IF(ISNUMBER(A13),A13+1,1))</f>
        <v>4</v>
      </c>
      <c r="B14" s="8" t="s">
        <v>737</v>
      </c>
      <c r="C14" s="8" t="s">
        <v>251</v>
      </c>
      <c r="D14" s="8" t="s">
        <v>184</v>
      </c>
      <c r="E14" s="8" t="s">
        <v>44</v>
      </c>
      <c r="F14" s="8" t="s">
        <v>89</v>
      </c>
      <c r="G14" s="8" t="s">
        <v>61</v>
      </c>
      <c r="H14" s="8" t="s">
        <v>14</v>
      </c>
      <c r="I14" s="8" t="s">
        <v>13</v>
      </c>
      <c r="J14" s="37">
        <v>40476</v>
      </c>
      <c r="K14" s="51">
        <v>8.42</v>
      </c>
      <c r="L14" s="12"/>
      <c r="M14" s="12" t="s">
        <v>12</v>
      </c>
      <c r="N14" s="12"/>
      <c r="O14" s="12"/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11"/>
      <c r="W14" s="85"/>
      <c r="X14" s="12"/>
      <c r="Y14" s="12" t="s">
        <v>14</v>
      </c>
      <c r="Z14" s="12" t="s">
        <v>14</v>
      </c>
      <c r="AA14" s="23">
        <f>IF(ISBLANK(#REF!),"",IF(K14&gt;5,ROUND(0.5*(K14-5),2),0))</f>
        <v>1.71</v>
      </c>
      <c r="AB14" s="23">
        <f>IF(ISBLANK(#REF!),"",IF(L14="ΝΑΙ",6,(IF(M14="ΝΑΙ",4,0))))</f>
        <v>4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4</v>
      </c>
      <c r="AE14" s="23">
        <f>IF(ISBLANK(#REF!),"",MIN(3,0.5*INT((P14*12+Q14+ROUND(R14/30,0))/6)))</f>
        <v>0</v>
      </c>
      <c r="AF14" s="23">
        <f>IF(ISBLANK(#REF!),"",0.25*(S14*12+T14+ROUND(U14/30,0)))</f>
        <v>0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5.71</v>
      </c>
    </row>
    <row r="15" spans="1:37" s="8" customFormat="1">
      <c r="A15" s="28">
        <f>IF(ISBLANK(#REF!),"",IF(ISNUMBER(A14),A14+1,1))</f>
        <v>5</v>
      </c>
      <c r="B15" s="8" t="s">
        <v>784</v>
      </c>
      <c r="C15" s="8" t="s">
        <v>98</v>
      </c>
      <c r="D15" s="8" t="s">
        <v>785</v>
      </c>
      <c r="E15" s="8" t="s">
        <v>44</v>
      </c>
      <c r="F15" s="8" t="s">
        <v>89</v>
      </c>
      <c r="G15" s="8" t="s">
        <v>61</v>
      </c>
      <c r="H15" s="8" t="s">
        <v>14</v>
      </c>
      <c r="I15" s="8" t="s">
        <v>13</v>
      </c>
      <c r="J15" s="37">
        <v>37760</v>
      </c>
      <c r="K15" s="51">
        <v>7.1</v>
      </c>
      <c r="L15" s="12"/>
      <c r="M15" s="12"/>
      <c r="N15" s="12"/>
      <c r="O15" s="12"/>
      <c r="P15" s="8">
        <v>1</v>
      </c>
      <c r="Q15" s="8">
        <v>8</v>
      </c>
      <c r="R15" s="8">
        <v>16</v>
      </c>
      <c r="S15" s="8">
        <v>0</v>
      </c>
      <c r="T15" s="8">
        <v>0</v>
      </c>
      <c r="U15" s="8">
        <v>0</v>
      </c>
      <c r="V15" s="11"/>
      <c r="W15" s="85"/>
      <c r="X15" s="12" t="s">
        <v>31</v>
      </c>
      <c r="Y15" s="12" t="s">
        <v>14</v>
      </c>
      <c r="Z15" s="12" t="s">
        <v>14</v>
      </c>
      <c r="AA15" s="105">
        <f>IF(ISBLANK(#REF!),"",IF(K15&gt;5,ROUND(0.5*(K15-5),2),0))</f>
        <v>1.05</v>
      </c>
      <c r="AB15" s="105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0</v>
      </c>
      <c r="AE15" s="105">
        <f>IF(ISBLANK(#REF!),"",MIN(3,0.5*INT((P15*12+Q15+ROUND(R15/30,0))/6)))</f>
        <v>1.5</v>
      </c>
      <c r="AF15" s="105">
        <f>IF(ISBLANK(#REF!),"",0.25*(S15*12+T15+ROUND(U15/30,0)))</f>
        <v>0</v>
      </c>
      <c r="AG15" s="105">
        <f>IF(ISBLANK(#REF!),"",IF(V15&gt;=67%,7,0))</f>
        <v>0</v>
      </c>
      <c r="AH15" s="105">
        <f>IF(ISBLANK(#REF!),"",IF(W15&gt;=1,7,0))</f>
        <v>0</v>
      </c>
      <c r="AI15" s="105">
        <f>IF(ISBLANK(#REF!),"",IF(X15="ΠΟΛΥΤΕΚΝΟΣ",7,IF(X15="ΤΡΙΤΕΚΝΟΣ",3,0)))</f>
        <v>3</v>
      </c>
      <c r="AJ15" s="105">
        <f>IF(ISBLANK(#REF!),"",MAX(AG15:AI15))</f>
        <v>3</v>
      </c>
      <c r="AK15" s="181">
        <f>IF(ISBLANK(#REF!),"",AA15+SUM(AD15:AF15,AJ15))</f>
        <v>5.55</v>
      </c>
    </row>
    <row r="16" spans="1:37" s="8" customFormat="1">
      <c r="A16" s="28">
        <f>IF(ISBLANK(#REF!),"",IF(ISNUMBER(A15),A15+1,1))</f>
        <v>6</v>
      </c>
      <c r="B16" s="8" t="s">
        <v>730</v>
      </c>
      <c r="C16" s="8" t="s">
        <v>731</v>
      </c>
      <c r="D16" s="8" t="s">
        <v>107</v>
      </c>
      <c r="E16" s="8" t="s">
        <v>44</v>
      </c>
      <c r="F16" s="8" t="s">
        <v>89</v>
      </c>
      <c r="G16" s="8" t="s">
        <v>61</v>
      </c>
      <c r="H16" s="8" t="s">
        <v>14</v>
      </c>
      <c r="I16" s="8" t="s">
        <v>13</v>
      </c>
      <c r="J16" s="37">
        <v>39689</v>
      </c>
      <c r="K16" s="51">
        <v>7.08</v>
      </c>
      <c r="L16" s="12"/>
      <c r="M16" s="12" t="s">
        <v>12</v>
      </c>
      <c r="N16" s="12"/>
      <c r="O16" s="12"/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11"/>
      <c r="W16" s="85"/>
      <c r="X16" s="12"/>
      <c r="Y16" s="12" t="s">
        <v>14</v>
      </c>
      <c r="Z16" s="12" t="s">
        <v>14</v>
      </c>
      <c r="AA16" s="23">
        <f>IF(ISBLANK(#REF!),"",IF(K16&gt;5,ROUND(0.5*(K16-5),2),0))</f>
        <v>1.04</v>
      </c>
      <c r="AB16" s="23">
        <f>IF(ISBLANK(#REF!),"",IF(L16="ΝΑΙ",6,(IF(M16="ΝΑΙ",4,0))))</f>
        <v>4</v>
      </c>
      <c r="AC16" s="23">
        <f>IF(ISBLANK(#REF!),"",IF(E16="ΠΕ23",IF(N16="ΝΑΙ",3,(IF(O16="ΝΑΙ",2,0))),IF(N16="ΝΑΙ",3,(IF(O16="ΝΑΙ",2,0)))))</f>
        <v>0</v>
      </c>
      <c r="AD16" s="23">
        <f>IF(ISBLANK(#REF!),"",MAX(AB16:AC16))</f>
        <v>4</v>
      </c>
      <c r="AE16" s="23">
        <f>IF(ISBLANK(#REF!),"",MIN(3,0.5*INT((P16*12+Q16+ROUND(R16/30,0))/6)))</f>
        <v>0</v>
      </c>
      <c r="AF16" s="23">
        <f>IF(ISBLANK(#REF!),"",0.25*(S16*12+T16+ROUND(U16/30,0)))</f>
        <v>0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5.04</v>
      </c>
    </row>
    <row r="17" spans="1:37" s="8" customFormat="1">
      <c r="A17" s="28">
        <f>IF(ISBLANK(#REF!),"",IF(ISNUMBER(A16),A16+1,1))</f>
        <v>7</v>
      </c>
      <c r="B17" s="8" t="s">
        <v>746</v>
      </c>
      <c r="C17" s="8" t="s">
        <v>747</v>
      </c>
      <c r="D17" s="8" t="s">
        <v>397</v>
      </c>
      <c r="E17" s="8" t="s">
        <v>44</v>
      </c>
      <c r="F17" s="8" t="s">
        <v>89</v>
      </c>
      <c r="G17" s="8" t="s">
        <v>61</v>
      </c>
      <c r="H17" s="8" t="s">
        <v>14</v>
      </c>
      <c r="I17" s="8" t="s">
        <v>13</v>
      </c>
      <c r="J17" s="37">
        <v>36452</v>
      </c>
      <c r="K17" s="51">
        <v>8</v>
      </c>
      <c r="L17" s="12"/>
      <c r="M17" s="12"/>
      <c r="N17" s="12"/>
      <c r="O17" s="12"/>
      <c r="P17" s="8">
        <v>10</v>
      </c>
      <c r="Q17" s="8">
        <v>1</v>
      </c>
      <c r="R17" s="8">
        <v>27</v>
      </c>
      <c r="S17" s="8">
        <v>0</v>
      </c>
      <c r="T17" s="8">
        <v>0</v>
      </c>
      <c r="U17" s="8">
        <v>0</v>
      </c>
      <c r="V17" s="11"/>
      <c r="W17" s="85"/>
      <c r="X17" s="12"/>
      <c r="Y17" s="12" t="s">
        <v>14</v>
      </c>
      <c r="Z17" s="12" t="s">
        <v>14</v>
      </c>
      <c r="AA17" s="23">
        <f>IF(ISBLANK(#REF!),"",IF(K17&gt;5,ROUND(0.5*(K17-5),2),0))</f>
        <v>1.5</v>
      </c>
      <c r="AB17" s="23">
        <f>IF(ISBLANK(#REF!),"",IF(L17="ΝΑΙ",6,(IF(M17="ΝΑΙ",4,0))))</f>
        <v>0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0</v>
      </c>
      <c r="AE17" s="23">
        <f>IF(ISBLANK(#REF!),"",MIN(3,0.5*INT((P17*12+Q17+ROUND(R17/30,0))/6)))</f>
        <v>3</v>
      </c>
      <c r="AF17" s="23">
        <f>IF(ISBLANK(#REF!),"",0.25*(S17*12+T17+ROUND(U17/30,0)))</f>
        <v>0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4.5</v>
      </c>
    </row>
    <row r="18" spans="1:37" s="8" customFormat="1">
      <c r="A18" s="28">
        <f>IF(ISBLANK(#REF!),"",IF(ISNUMBER(A17),A17+1,1))</f>
        <v>8</v>
      </c>
      <c r="B18" s="8" t="s">
        <v>721</v>
      </c>
      <c r="C18" s="8" t="s">
        <v>227</v>
      </c>
      <c r="D18" s="8" t="s">
        <v>112</v>
      </c>
      <c r="E18" s="8" t="s">
        <v>44</v>
      </c>
      <c r="F18" s="8" t="s">
        <v>89</v>
      </c>
      <c r="G18" s="8" t="s">
        <v>61</v>
      </c>
      <c r="H18" s="8" t="s">
        <v>14</v>
      </c>
      <c r="I18" s="8" t="s">
        <v>13</v>
      </c>
      <c r="J18" s="37">
        <v>38658</v>
      </c>
      <c r="K18" s="51">
        <v>6.83</v>
      </c>
      <c r="L18" s="12"/>
      <c r="M18" s="12"/>
      <c r="N18" s="12"/>
      <c r="O18" s="12"/>
      <c r="P18" s="8">
        <v>8</v>
      </c>
      <c r="Q18" s="8">
        <v>4</v>
      </c>
      <c r="R18" s="8">
        <v>14</v>
      </c>
      <c r="S18" s="8">
        <v>0</v>
      </c>
      <c r="T18" s="8">
        <v>0</v>
      </c>
      <c r="U18" s="8">
        <v>0</v>
      </c>
      <c r="V18" s="11"/>
      <c r="W18" s="85"/>
      <c r="X18" s="12"/>
      <c r="Y18" s="12" t="s">
        <v>14</v>
      </c>
      <c r="Z18" s="12" t="s">
        <v>14</v>
      </c>
      <c r="AA18" s="23">
        <f>IF(ISBLANK(#REF!),"",IF(K18&gt;5,ROUND(0.5*(K18-5),2),0))</f>
        <v>0.92</v>
      </c>
      <c r="AB18" s="23">
        <f>IF(ISBLANK(#REF!),"",IF(L18="ΝΑΙ",6,(IF(M18="ΝΑΙ",4,0))))</f>
        <v>0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0</v>
      </c>
      <c r="AE18" s="23">
        <f>IF(ISBLANK(#REF!),"",MIN(3,0.5*INT((P18*12+Q18+ROUND(R18/30,0))/6)))</f>
        <v>3</v>
      </c>
      <c r="AF18" s="23">
        <f>IF(ISBLANK(#REF!),"",0.25*(S18*12+T18+ROUND(U18/30,0)))</f>
        <v>0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0</v>
      </c>
      <c r="AJ18" s="27">
        <f>IF(ISBLANK(#REF!),"",MAX(AG18:AI18))</f>
        <v>0</v>
      </c>
      <c r="AK18" s="181">
        <f>IF(ISBLANK(#REF!),"",AA18+SUM(AD18:AF18,AJ18))</f>
        <v>3.92</v>
      </c>
    </row>
    <row r="19" spans="1:37" s="8" customFormat="1">
      <c r="A19" s="28">
        <f>IF(ISBLANK(#REF!),"",IF(ISNUMBER(A18),A18+1,1))</f>
        <v>9</v>
      </c>
      <c r="B19" s="8" t="s">
        <v>738</v>
      </c>
      <c r="C19" s="8" t="s">
        <v>116</v>
      </c>
      <c r="D19" s="8" t="s">
        <v>107</v>
      </c>
      <c r="E19" s="8" t="s">
        <v>44</v>
      </c>
      <c r="F19" s="8" t="s">
        <v>89</v>
      </c>
      <c r="G19" s="8" t="s">
        <v>61</v>
      </c>
      <c r="H19" s="8" t="s">
        <v>14</v>
      </c>
      <c r="I19" s="8" t="s">
        <v>13</v>
      </c>
      <c r="J19" s="37">
        <v>38518</v>
      </c>
      <c r="K19" s="51">
        <v>6.4</v>
      </c>
      <c r="L19" s="12"/>
      <c r="M19" s="12"/>
      <c r="N19" s="12"/>
      <c r="O19" s="12"/>
      <c r="P19" s="8">
        <v>5</v>
      </c>
      <c r="Q19" s="8">
        <v>10</v>
      </c>
      <c r="R19" s="8">
        <v>23</v>
      </c>
      <c r="S19" s="8">
        <v>0</v>
      </c>
      <c r="T19" s="8">
        <v>0</v>
      </c>
      <c r="U19" s="8">
        <v>0</v>
      </c>
      <c r="V19" s="11"/>
      <c r="W19" s="85"/>
      <c r="X19" s="12"/>
      <c r="Y19" s="12" t="s">
        <v>14</v>
      </c>
      <c r="Z19" s="12" t="s">
        <v>14</v>
      </c>
      <c r="AA19" s="23">
        <f>IF(ISBLANK(#REF!),"",IF(K19&gt;5,ROUND(0.5*(K19-5),2),0))</f>
        <v>0.7</v>
      </c>
      <c r="AB19" s="23">
        <f>IF(ISBLANK(#REF!),"",IF(L19="ΝΑΙ",6,(IF(M19="ΝΑΙ",4,0))))</f>
        <v>0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0</v>
      </c>
      <c r="AE19" s="23">
        <f>IF(ISBLANK(#REF!),"",MIN(3,0.5*INT((P19*12+Q19+ROUND(R19/30,0))/6)))</f>
        <v>3</v>
      </c>
      <c r="AF19" s="23">
        <f>IF(ISBLANK(#REF!),"",0.25*(S19*12+T19+ROUND(U19/30,0)))</f>
        <v>0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3.7</v>
      </c>
    </row>
    <row r="20" spans="1:37" s="8" customFormat="1">
      <c r="A20" s="28">
        <f>IF(ISBLANK(#REF!),"",IF(ISNUMBER(A19),A19+1,1))</f>
        <v>10</v>
      </c>
      <c r="B20" s="8" t="s">
        <v>736</v>
      </c>
      <c r="C20" s="8" t="s">
        <v>218</v>
      </c>
      <c r="D20" s="8" t="s">
        <v>107</v>
      </c>
      <c r="E20" s="8" t="s">
        <v>44</v>
      </c>
      <c r="F20" s="8" t="s">
        <v>89</v>
      </c>
      <c r="G20" s="8" t="s">
        <v>61</v>
      </c>
      <c r="H20" s="8" t="s">
        <v>14</v>
      </c>
      <c r="I20" s="8" t="s">
        <v>13</v>
      </c>
      <c r="J20" s="37">
        <v>40557</v>
      </c>
      <c r="K20" s="51">
        <v>6.27</v>
      </c>
      <c r="L20" s="12"/>
      <c r="M20" s="12"/>
      <c r="N20" s="12"/>
      <c r="O20" s="12"/>
      <c r="P20" s="8">
        <v>0</v>
      </c>
      <c r="Q20" s="8">
        <v>5</v>
      </c>
      <c r="R20" s="8">
        <v>0</v>
      </c>
      <c r="S20" s="8">
        <v>0</v>
      </c>
      <c r="T20" s="8">
        <v>0</v>
      </c>
      <c r="U20" s="8">
        <v>0</v>
      </c>
      <c r="V20" s="11"/>
      <c r="W20" s="85"/>
      <c r="X20" s="12" t="s">
        <v>31</v>
      </c>
      <c r="Y20" s="12" t="s">
        <v>14</v>
      </c>
      <c r="Z20" s="12" t="s">
        <v>14</v>
      </c>
      <c r="AA20" s="23">
        <f>IF(ISBLANK(#REF!),"",IF(K20&gt;5,ROUND(0.5*(K20-5),2),0))</f>
        <v>0.64</v>
      </c>
      <c r="AB20" s="23">
        <f>IF(ISBLANK(#REF!),"",IF(L20="ΝΑΙ",6,(IF(M20="ΝΑΙ",4,0))))</f>
        <v>0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0</v>
      </c>
      <c r="AE20" s="23">
        <f>IF(ISBLANK(#REF!),"",MIN(3,0.5*INT((P20*12+Q20+ROUND(R20/30,0))/6)))</f>
        <v>0</v>
      </c>
      <c r="AF20" s="23">
        <f>IF(ISBLANK(#REF!),"",0.25*(S20*12+T20+ROUND(U20/30,0)))</f>
        <v>0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3</v>
      </c>
      <c r="AJ20" s="27">
        <f>IF(ISBLANK(#REF!),"",MAX(AG20:AI20))</f>
        <v>3</v>
      </c>
      <c r="AK20" s="181">
        <f>IF(ISBLANK(#REF!),"",AA20+SUM(AD20:AF20,AJ20))</f>
        <v>3.64</v>
      </c>
    </row>
    <row r="21" spans="1:37" s="8" customFormat="1">
      <c r="A21" s="28">
        <f>IF(ISBLANK(#REF!),"",IF(ISNUMBER(A20),A20+1,1))</f>
        <v>11</v>
      </c>
      <c r="B21" s="8" t="s">
        <v>805</v>
      </c>
      <c r="C21" s="8" t="s">
        <v>124</v>
      </c>
      <c r="D21" s="8" t="s">
        <v>233</v>
      </c>
      <c r="E21" s="8" t="s">
        <v>44</v>
      </c>
      <c r="F21" s="8" t="s">
        <v>89</v>
      </c>
      <c r="G21" s="8" t="s">
        <v>61</v>
      </c>
      <c r="H21" s="8" t="s">
        <v>14</v>
      </c>
      <c r="I21" s="8" t="s">
        <v>13</v>
      </c>
      <c r="J21" s="37">
        <v>40364</v>
      </c>
      <c r="K21" s="51">
        <v>6.83</v>
      </c>
      <c r="L21" s="12"/>
      <c r="M21" s="12"/>
      <c r="N21" s="12"/>
      <c r="O21" s="12"/>
      <c r="P21" s="8">
        <v>2</v>
      </c>
      <c r="Q21" s="8">
        <v>9</v>
      </c>
      <c r="R21" s="8">
        <v>15</v>
      </c>
      <c r="S21" s="8">
        <v>0</v>
      </c>
      <c r="T21" s="8">
        <v>0</v>
      </c>
      <c r="U21" s="8">
        <v>0</v>
      </c>
      <c r="V21" s="11"/>
      <c r="W21" s="85"/>
      <c r="X21" s="12"/>
      <c r="Y21" s="12" t="s">
        <v>14</v>
      </c>
      <c r="Z21" s="12" t="s">
        <v>14</v>
      </c>
      <c r="AA21" s="105">
        <f>IF(ISBLANK(#REF!),"",IF(K21&gt;5,ROUND(0.5*(K21-5),2),0))</f>
        <v>0.92</v>
      </c>
      <c r="AB21" s="105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105">
        <f>IF(ISBLANK(#REF!),"",MIN(3,0.5*INT((P21*12+Q21+ROUND(R21/30,0))/6)))</f>
        <v>2.5</v>
      </c>
      <c r="AF21" s="105">
        <f>IF(ISBLANK(#REF!),"",0.25*(S21*12+T21+ROUND(U21/30,0)))</f>
        <v>0</v>
      </c>
      <c r="AG21" s="105">
        <f>IF(ISBLANK(#REF!),"",IF(V21&gt;=67%,7,0))</f>
        <v>0</v>
      </c>
      <c r="AH21" s="105">
        <f>IF(ISBLANK(#REF!),"",IF(W21&gt;=1,7,0))</f>
        <v>0</v>
      </c>
      <c r="AI21" s="105">
        <f>IF(ISBLANK(#REF!),"",IF(X21="ΠΟΛΥΤΕΚΝΟΣ",7,IF(X21="ΤΡΙΤΕΚΝΟΣ",3,0)))</f>
        <v>0</v>
      </c>
      <c r="AJ21" s="105">
        <f>IF(ISBLANK(#REF!),"",MAX(AG21:AI21))</f>
        <v>0</v>
      </c>
      <c r="AK21" s="181">
        <f>IF(ISBLANK(#REF!),"",AA21+SUM(AD21:AF21,AJ21))</f>
        <v>3.42</v>
      </c>
    </row>
    <row r="22" spans="1:37" s="8" customFormat="1">
      <c r="A22" s="28">
        <f>IF(ISBLANK(#REF!),"",IF(ISNUMBER(A21),A21+1,1))</f>
        <v>12</v>
      </c>
      <c r="B22" s="8" t="s">
        <v>762</v>
      </c>
      <c r="C22" s="8" t="s">
        <v>116</v>
      </c>
      <c r="D22" s="8" t="s">
        <v>144</v>
      </c>
      <c r="E22" s="8" t="s">
        <v>44</v>
      </c>
      <c r="F22" s="8" t="s">
        <v>89</v>
      </c>
      <c r="G22" s="8" t="s">
        <v>61</v>
      </c>
      <c r="H22" s="8" t="s">
        <v>14</v>
      </c>
      <c r="I22" s="8" t="s">
        <v>13</v>
      </c>
      <c r="J22" s="37">
        <v>41729</v>
      </c>
      <c r="K22" s="51">
        <v>6.67</v>
      </c>
      <c r="L22" s="12"/>
      <c r="M22" s="12"/>
      <c r="N22" s="12"/>
      <c r="O22" s="12"/>
      <c r="P22" s="8">
        <v>2</v>
      </c>
      <c r="Q22" s="8">
        <v>9</v>
      </c>
      <c r="R22" s="8">
        <v>5</v>
      </c>
      <c r="S22" s="8">
        <v>0</v>
      </c>
      <c r="T22" s="8">
        <v>0</v>
      </c>
      <c r="U22" s="8">
        <v>0</v>
      </c>
      <c r="V22" s="11"/>
      <c r="W22" s="85"/>
      <c r="X22" s="12"/>
      <c r="Y22" s="12" t="s">
        <v>14</v>
      </c>
      <c r="Z22" s="12" t="s">
        <v>14</v>
      </c>
      <c r="AA22" s="23">
        <f>IF(ISBLANK(#REF!),"",IF(K22&gt;5,ROUND(0.5*(K22-5),2),0))</f>
        <v>0.84</v>
      </c>
      <c r="AB22" s="23">
        <f>IF(ISBLANK(#REF!),"",IF(L22="ΝΑΙ",6,(IF(M22="ΝΑΙ",4,0))))</f>
        <v>0</v>
      </c>
      <c r="AC22" s="23">
        <f>IF(ISBLANK(#REF!),"",IF(E22="ΠΕ23",IF(N22="ΝΑΙ",3,(IF(O22="ΝΑΙ",2,0))),IF(N22="ΝΑΙ",3,(IF(O22="ΝΑΙ",2,0)))))</f>
        <v>0</v>
      </c>
      <c r="AD22" s="23">
        <f>IF(ISBLANK(#REF!),"",MAX(AB22:AC22))</f>
        <v>0</v>
      </c>
      <c r="AE22" s="23">
        <f>IF(ISBLANK(#REF!),"",MIN(3,0.5*INT((P22*12+Q22+ROUND(R22/30,0))/6)))</f>
        <v>2.5</v>
      </c>
      <c r="AF22" s="23">
        <f>IF(ISBLANK(#REF!),"",0.25*(S22*12+T22+ROUND(U22/30,0)))</f>
        <v>0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3.34</v>
      </c>
    </row>
    <row r="23" spans="1:37" s="8" customFormat="1">
      <c r="A23" s="28">
        <f>IF(ISBLANK(#REF!),"",IF(ISNUMBER(A22),A22+1,1))</f>
        <v>13</v>
      </c>
      <c r="B23" s="8" t="s">
        <v>576</v>
      </c>
      <c r="C23" s="8" t="s">
        <v>164</v>
      </c>
      <c r="D23" s="8" t="s">
        <v>683</v>
      </c>
      <c r="E23" s="8" t="s">
        <v>44</v>
      </c>
      <c r="F23" s="8" t="s">
        <v>89</v>
      </c>
      <c r="G23" s="8" t="s">
        <v>61</v>
      </c>
      <c r="H23" s="8" t="s">
        <v>14</v>
      </c>
      <c r="I23" s="8" t="s">
        <v>13</v>
      </c>
      <c r="J23" s="37">
        <v>39008</v>
      </c>
      <c r="K23" s="51">
        <v>6.85</v>
      </c>
      <c r="L23" s="12"/>
      <c r="M23" s="12"/>
      <c r="N23" s="12"/>
      <c r="O23" s="12"/>
      <c r="P23" s="8">
        <v>0</v>
      </c>
      <c r="Q23" s="8">
        <v>11</v>
      </c>
      <c r="R23" s="8">
        <v>21</v>
      </c>
      <c r="S23" s="8">
        <v>0</v>
      </c>
      <c r="T23" s="8">
        <v>0</v>
      </c>
      <c r="U23" s="8">
        <v>0</v>
      </c>
      <c r="V23" s="11"/>
      <c r="W23" s="85"/>
      <c r="X23" s="12"/>
      <c r="Y23" s="12" t="s">
        <v>14</v>
      </c>
      <c r="Z23" s="12" t="s">
        <v>14</v>
      </c>
      <c r="AA23" s="23">
        <f>IF(ISBLANK(#REF!),"",IF(K23&gt;5,ROUND(0.5*(K23-5),2),0))</f>
        <v>0.93</v>
      </c>
      <c r="AB23" s="23">
        <f>IF(ISBLANK(#REF!),"",IF(L23="ΝΑΙ",6,(IF(M23="ΝΑΙ",4,0))))</f>
        <v>0</v>
      </c>
      <c r="AC23" s="23">
        <f>IF(ISBLANK(#REF!),"",IF(E23="ΠΕ23",IF(N23="ΝΑΙ",3,(IF(O23="ΝΑΙ",2,0))),IF(N23="ΝΑΙ",3,(IF(O23="ΝΑΙ",2,0)))))</f>
        <v>0</v>
      </c>
      <c r="AD23" s="23">
        <f>IF(ISBLANK(#REF!),"",MAX(AB23:AC23))</f>
        <v>0</v>
      </c>
      <c r="AE23" s="23">
        <f>IF(ISBLANK(#REF!),"",MIN(3,0.5*INT((P23*12+Q23+ROUND(R23/30,0))/6)))</f>
        <v>1</v>
      </c>
      <c r="AF23" s="23">
        <f>IF(ISBLANK(#REF!),"",0.25*(S23*12+T23+ROUND(U23/30,0)))</f>
        <v>0</v>
      </c>
      <c r="AG23" s="27">
        <f>IF(ISBLANK(#REF!),"",IF(V23&gt;=67%,7,0))</f>
        <v>0</v>
      </c>
      <c r="AH23" s="27">
        <f>IF(ISBLANK(#REF!),"",IF(W23&gt;=1,7,0))</f>
        <v>0</v>
      </c>
      <c r="AI23" s="27">
        <f>IF(ISBLANK(#REF!),"",IF(X23="ΠΟΛΥΤΕΚΝΟΣ",7,IF(X23="ΤΡΙΤΕΚΝΟΣ",3,0)))</f>
        <v>0</v>
      </c>
      <c r="AJ23" s="27">
        <f>IF(ISBLANK(#REF!),"",MAX(AG23:AI23))</f>
        <v>0</v>
      </c>
      <c r="AK23" s="181">
        <f>IF(ISBLANK(#REF!),"",AA23+SUM(AD23:AF23,AJ23))</f>
        <v>1.9300000000000002</v>
      </c>
    </row>
    <row r="24" spans="1:37" s="8" customFormat="1">
      <c r="A24" s="28">
        <f>IF(ISBLANK(#REF!),"",IF(ISNUMBER(A23),A23+1,1))</f>
        <v>14</v>
      </c>
      <c r="B24" s="8" t="s">
        <v>692</v>
      </c>
      <c r="C24" s="8" t="s">
        <v>95</v>
      </c>
      <c r="D24" s="8" t="s">
        <v>127</v>
      </c>
      <c r="E24" s="8" t="s">
        <v>44</v>
      </c>
      <c r="F24" s="8" t="s">
        <v>89</v>
      </c>
      <c r="G24" s="8" t="s">
        <v>61</v>
      </c>
      <c r="H24" s="8" t="s">
        <v>14</v>
      </c>
      <c r="I24" s="8" t="s">
        <v>13</v>
      </c>
      <c r="J24" s="37">
        <v>37644</v>
      </c>
      <c r="K24" s="51">
        <v>6.7</v>
      </c>
      <c r="L24" s="12"/>
      <c r="M24" s="12"/>
      <c r="N24" s="12"/>
      <c r="O24" s="12"/>
      <c r="P24" s="8">
        <v>1</v>
      </c>
      <c r="Q24" s="8">
        <v>5</v>
      </c>
      <c r="R24" s="8">
        <v>7</v>
      </c>
      <c r="S24" s="8">
        <v>0</v>
      </c>
      <c r="T24" s="8">
        <v>0</v>
      </c>
      <c r="U24" s="8">
        <v>0</v>
      </c>
      <c r="V24" s="11"/>
      <c r="W24" s="85"/>
      <c r="X24" s="12"/>
      <c r="Y24" s="12" t="s">
        <v>14</v>
      </c>
      <c r="Z24" s="12" t="s">
        <v>14</v>
      </c>
      <c r="AA24" s="23">
        <f>IF(ISBLANK(#REF!),"",IF(K24&gt;5,ROUND(0.5*(K24-5),2),0))</f>
        <v>0.85</v>
      </c>
      <c r="AB24" s="23">
        <f>IF(ISBLANK(#REF!),"",IF(L24="ΝΑΙ",6,(IF(M24="ΝΑΙ",4,0))))</f>
        <v>0</v>
      </c>
      <c r="AC24" s="23">
        <f>IF(ISBLANK(#REF!),"",IF(E24="ΠΕ23",IF(N24="ΝΑΙ",3,(IF(O24="ΝΑΙ",2,0))),IF(N24="ΝΑΙ",3,(IF(O24="ΝΑΙ",2,0)))))</f>
        <v>0</v>
      </c>
      <c r="AD24" s="23">
        <f>IF(ISBLANK(#REF!),"",MAX(AB24:AC24))</f>
        <v>0</v>
      </c>
      <c r="AE24" s="23">
        <f>IF(ISBLANK(#REF!),"",MIN(3,0.5*INT((P24*12+Q24+ROUND(R24/30,0))/6)))</f>
        <v>1</v>
      </c>
      <c r="AF24" s="23">
        <f>IF(ISBLANK(#REF!),"",0.25*(S24*12+T24+ROUND(U24/30,0)))</f>
        <v>0</v>
      </c>
      <c r="AG24" s="27">
        <f>IF(ISBLANK(#REF!),"",IF(V24&gt;=67%,7,0))</f>
        <v>0</v>
      </c>
      <c r="AH24" s="27">
        <f>IF(ISBLANK(#REF!),"",IF(W24&gt;=1,7,0))</f>
        <v>0</v>
      </c>
      <c r="AI24" s="27">
        <f>IF(ISBLANK(#REF!),"",IF(X24="ΠΟΛΥΤΕΚΝΟΣ",7,IF(X24="ΤΡΙΤΕΚΝΟΣ",3,0)))</f>
        <v>0</v>
      </c>
      <c r="AJ24" s="27">
        <f>IF(ISBLANK(#REF!),"",MAX(AG24:AI24))</f>
        <v>0</v>
      </c>
      <c r="AK24" s="181">
        <f>IF(ISBLANK(#REF!),"",AA24+SUM(AD24:AF24,AJ24))</f>
        <v>1.85</v>
      </c>
    </row>
    <row r="25" spans="1:37" s="8" customFormat="1">
      <c r="A25" s="28">
        <f>IF(ISBLANK(#REF!),"",IF(ISNUMBER(A24),A24+1,1))</f>
        <v>15</v>
      </c>
      <c r="B25" s="8" t="s">
        <v>755</v>
      </c>
      <c r="C25" s="8" t="s">
        <v>518</v>
      </c>
      <c r="D25" s="8" t="s">
        <v>130</v>
      </c>
      <c r="E25" s="8" t="s">
        <v>44</v>
      </c>
      <c r="F25" s="8" t="s">
        <v>89</v>
      </c>
      <c r="G25" s="8" t="s">
        <v>61</v>
      </c>
      <c r="H25" s="8" t="s">
        <v>14</v>
      </c>
      <c r="I25" s="8" t="s">
        <v>13</v>
      </c>
      <c r="J25" s="37">
        <v>39255</v>
      </c>
      <c r="K25" s="51">
        <v>6.7</v>
      </c>
      <c r="L25" s="12"/>
      <c r="M25" s="12"/>
      <c r="N25" s="12"/>
      <c r="O25" s="12"/>
      <c r="P25" s="8">
        <v>1</v>
      </c>
      <c r="Q25" s="8">
        <v>1</v>
      </c>
      <c r="R25" s="8">
        <v>24</v>
      </c>
      <c r="S25" s="8">
        <v>0</v>
      </c>
      <c r="T25" s="8">
        <v>0</v>
      </c>
      <c r="U25" s="8">
        <v>0</v>
      </c>
      <c r="V25" s="11"/>
      <c r="W25" s="85"/>
      <c r="X25" s="12"/>
      <c r="Y25" s="12" t="s">
        <v>14</v>
      </c>
      <c r="Z25" s="12" t="s">
        <v>14</v>
      </c>
      <c r="AA25" s="23">
        <f>IF(ISBLANK(#REF!),"",IF(K25&gt;5,ROUND(0.5*(K25-5),2),0))</f>
        <v>0.85</v>
      </c>
      <c r="AB25" s="23">
        <f>IF(ISBLANK(#REF!),"",IF(L25="ΝΑΙ",6,(IF(M25="ΝΑΙ",4,0))))</f>
        <v>0</v>
      </c>
      <c r="AC25" s="23">
        <f>IF(ISBLANK(#REF!),"",IF(E25="ΠΕ23",IF(N25="ΝΑΙ",3,(IF(O25="ΝΑΙ",2,0))),IF(N25="ΝΑΙ",3,(IF(O25="ΝΑΙ",2,0)))))</f>
        <v>0</v>
      </c>
      <c r="AD25" s="23">
        <f>IF(ISBLANK(#REF!),"",MAX(AB25:AC25))</f>
        <v>0</v>
      </c>
      <c r="AE25" s="23">
        <f>IF(ISBLANK(#REF!),"",MIN(3,0.5*INT((P25*12+Q25+ROUND(R25/30,0))/6)))</f>
        <v>1</v>
      </c>
      <c r="AF25" s="23">
        <f>IF(ISBLANK(#REF!),"",0.25*(S25*12+T25+ROUND(U25/30,0)))</f>
        <v>0</v>
      </c>
      <c r="AG25" s="27">
        <f>IF(ISBLANK(#REF!),"",IF(V25&gt;=67%,7,0))</f>
        <v>0</v>
      </c>
      <c r="AH25" s="27">
        <f>IF(ISBLANK(#REF!),"",IF(W25&gt;=1,7,0))</f>
        <v>0</v>
      </c>
      <c r="AI25" s="27">
        <f>IF(ISBLANK(#REF!),"",IF(X25="ΠΟΛΥΤΕΚΝΟΣ",7,IF(X25="ΤΡΙΤΕΚΝΟΣ",3,0)))</f>
        <v>0</v>
      </c>
      <c r="AJ25" s="27">
        <f>IF(ISBLANK(#REF!),"",MAX(AG25:AI25))</f>
        <v>0</v>
      </c>
      <c r="AK25" s="181">
        <f>IF(ISBLANK(#REF!),"",AA25+SUM(AD25:AF25,AJ25))</f>
        <v>1.85</v>
      </c>
    </row>
    <row r="26" spans="1:37" s="8" customFormat="1">
      <c r="A26" s="28">
        <f>IF(ISBLANK(#REF!),"",IF(ISNUMBER(A25),A25+1,1))</f>
        <v>16</v>
      </c>
      <c r="B26" s="8" t="s">
        <v>776</v>
      </c>
      <c r="C26" s="8" t="s">
        <v>114</v>
      </c>
      <c r="D26" s="8" t="s">
        <v>184</v>
      </c>
      <c r="E26" s="8" t="s">
        <v>44</v>
      </c>
      <c r="F26" s="8" t="s">
        <v>89</v>
      </c>
      <c r="G26" s="8" t="s">
        <v>61</v>
      </c>
      <c r="H26" s="8" t="s">
        <v>14</v>
      </c>
      <c r="I26" s="8" t="s">
        <v>13</v>
      </c>
      <c r="J26" s="37">
        <v>41663</v>
      </c>
      <c r="K26" s="51">
        <v>6.6</v>
      </c>
      <c r="L26" s="12"/>
      <c r="M26" s="12"/>
      <c r="N26" s="12"/>
      <c r="O26" s="12"/>
      <c r="P26" s="8">
        <v>1</v>
      </c>
      <c r="Q26" s="8">
        <v>1</v>
      </c>
      <c r="R26" s="8">
        <v>13</v>
      </c>
      <c r="S26" s="8">
        <v>0</v>
      </c>
      <c r="T26" s="8">
        <v>0</v>
      </c>
      <c r="U26" s="8">
        <v>0</v>
      </c>
      <c r="V26" s="11"/>
      <c r="W26" s="85"/>
      <c r="X26" s="12"/>
      <c r="Y26" s="12" t="s">
        <v>14</v>
      </c>
      <c r="Z26" s="12" t="s">
        <v>14</v>
      </c>
      <c r="AA26" s="23">
        <f>IF(ISBLANK(#REF!),"",IF(K26&gt;5,ROUND(0.5*(K26-5),2),0))</f>
        <v>0.8</v>
      </c>
      <c r="AB26" s="23">
        <f>IF(ISBLANK(#REF!),"",IF(L26="ΝΑΙ",6,(IF(M26="ΝΑΙ",4,0))))</f>
        <v>0</v>
      </c>
      <c r="AC26" s="23">
        <f>IF(ISBLANK(#REF!),"",IF(E26="ΠΕ23",IF(N26="ΝΑΙ",3,(IF(O26="ΝΑΙ",2,0))),IF(N26="ΝΑΙ",3,(IF(O26="ΝΑΙ",2,0)))))</f>
        <v>0</v>
      </c>
      <c r="AD26" s="23">
        <f>IF(ISBLANK(#REF!),"",MAX(AB26:AC26))</f>
        <v>0</v>
      </c>
      <c r="AE26" s="23">
        <f>IF(ISBLANK(#REF!),"",MIN(3,0.5*INT((P26*12+Q26+ROUND(R26/30,0))/6)))</f>
        <v>1</v>
      </c>
      <c r="AF26" s="23">
        <f>IF(ISBLANK(#REF!),"",0.25*(S26*12+T26+ROUND(U26/30,0)))</f>
        <v>0</v>
      </c>
      <c r="AG26" s="27">
        <f>IF(ISBLANK(#REF!),"",IF(V26&gt;=67%,7,0))</f>
        <v>0</v>
      </c>
      <c r="AH26" s="27">
        <f>IF(ISBLANK(#REF!),"",IF(W26&gt;=1,7,0))</f>
        <v>0</v>
      </c>
      <c r="AI26" s="27">
        <f>IF(ISBLANK(#REF!),"",IF(X26="ΠΟΛΥΤΕΚΝΟΣ",7,IF(X26="ΤΡΙΤΕΚΝΟΣ",3,0)))</f>
        <v>0</v>
      </c>
      <c r="AJ26" s="27">
        <f>IF(ISBLANK(#REF!),"",MAX(AG26:AI26))</f>
        <v>0</v>
      </c>
      <c r="AK26" s="181">
        <f>IF(ISBLANK(#REF!),"",AA26+SUM(AD26:AF26,AJ26))</f>
        <v>1.8</v>
      </c>
    </row>
    <row r="27" spans="1:37" s="8" customFormat="1">
      <c r="A27" s="28">
        <f>IF(ISBLANK(#REF!),"",IF(ISNUMBER(A26),A26+1,1))</f>
        <v>17</v>
      </c>
      <c r="B27" s="8" t="s">
        <v>444</v>
      </c>
      <c r="C27" s="8" t="s">
        <v>732</v>
      </c>
      <c r="D27" s="8" t="s">
        <v>107</v>
      </c>
      <c r="E27" s="8" t="s">
        <v>44</v>
      </c>
      <c r="F27" s="8" t="s">
        <v>89</v>
      </c>
      <c r="G27" s="8" t="s">
        <v>61</v>
      </c>
      <c r="H27" s="8" t="s">
        <v>14</v>
      </c>
      <c r="I27" s="8" t="s">
        <v>13</v>
      </c>
      <c r="J27" s="37">
        <v>41946</v>
      </c>
      <c r="K27" s="51">
        <v>8.59</v>
      </c>
      <c r="L27" s="12"/>
      <c r="M27" s="12"/>
      <c r="N27" s="12"/>
      <c r="O27" s="12"/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11"/>
      <c r="W27" s="85"/>
      <c r="X27" s="12"/>
      <c r="Y27" s="12" t="s">
        <v>14</v>
      </c>
      <c r="Z27" s="12" t="s">
        <v>14</v>
      </c>
      <c r="AA27" s="23">
        <f>IF(ISBLANK(#REF!),"",IF(K27&gt;5,ROUND(0.5*(K27-5),2),0))</f>
        <v>1.8</v>
      </c>
      <c r="AB27" s="23">
        <f>IF(ISBLANK(#REF!),"",IF(L27="ΝΑΙ",6,(IF(M27="ΝΑΙ",4,0))))</f>
        <v>0</v>
      </c>
      <c r="AC27" s="23">
        <f>IF(ISBLANK(#REF!),"",IF(E27="ΠΕ23",IF(N27="ΝΑΙ",3,(IF(O27="ΝΑΙ",2,0))),IF(N27="ΝΑΙ",3,(IF(O27="ΝΑΙ",2,0)))))</f>
        <v>0</v>
      </c>
      <c r="AD27" s="23">
        <f>IF(ISBLANK(#REF!),"",MAX(AB27:AC27))</f>
        <v>0</v>
      </c>
      <c r="AE27" s="23">
        <f>IF(ISBLANK(#REF!),"",MIN(3,0.5*INT((P27*12+Q27+ROUND(R27/30,0))/6)))</f>
        <v>0</v>
      </c>
      <c r="AF27" s="23">
        <f>IF(ISBLANK(#REF!),"",0.25*(S27*12+T27+ROUND(U27/30,0)))</f>
        <v>0</v>
      </c>
      <c r="AG27" s="27">
        <f>IF(ISBLANK(#REF!),"",IF(V27&gt;=67%,7,0))</f>
        <v>0</v>
      </c>
      <c r="AH27" s="27">
        <f>IF(ISBLANK(#REF!),"",IF(W27&gt;=1,7,0))</f>
        <v>0</v>
      </c>
      <c r="AI27" s="27">
        <f>IF(ISBLANK(#REF!),"",IF(X27="ΠΟΛΥΤΕΚΝΟΣ",7,IF(X27="ΤΡΙΤΕΚΝΟΣ",3,0)))</f>
        <v>0</v>
      </c>
      <c r="AJ27" s="27">
        <f>IF(ISBLANK(#REF!),"",MAX(AG27:AI27))</f>
        <v>0</v>
      </c>
      <c r="AK27" s="181">
        <f>IF(ISBLANK(#REF!),"",AA27+SUM(AD27:AF27,AJ27))</f>
        <v>1.8</v>
      </c>
    </row>
    <row r="28" spans="1:37" s="8" customFormat="1">
      <c r="A28" s="28">
        <f>IF(ISBLANK(#REF!),"",IF(ISNUMBER(A27),A27+1,1))</f>
        <v>18</v>
      </c>
      <c r="B28" s="8" t="s">
        <v>748</v>
      </c>
      <c r="C28" s="8" t="s">
        <v>147</v>
      </c>
      <c r="D28" s="8" t="s">
        <v>112</v>
      </c>
      <c r="E28" s="8" t="s">
        <v>44</v>
      </c>
      <c r="F28" s="8" t="s">
        <v>89</v>
      </c>
      <c r="G28" s="8" t="s">
        <v>61</v>
      </c>
      <c r="H28" s="8" t="s">
        <v>14</v>
      </c>
      <c r="I28" s="8" t="s">
        <v>13</v>
      </c>
      <c r="J28" s="37">
        <v>41068</v>
      </c>
      <c r="K28" s="51">
        <v>8.2899999999999991</v>
      </c>
      <c r="L28" s="12"/>
      <c r="M28" s="12"/>
      <c r="N28" s="12"/>
      <c r="O28" s="12"/>
      <c r="P28" s="8">
        <v>0</v>
      </c>
      <c r="Q28" s="8">
        <v>5</v>
      </c>
      <c r="R28" s="8">
        <v>9</v>
      </c>
      <c r="S28" s="8">
        <v>0</v>
      </c>
      <c r="T28" s="8">
        <v>0</v>
      </c>
      <c r="U28" s="8">
        <v>0</v>
      </c>
      <c r="V28" s="11"/>
      <c r="W28" s="85"/>
      <c r="X28" s="12"/>
      <c r="Y28" s="12" t="s">
        <v>14</v>
      </c>
      <c r="Z28" s="12" t="s">
        <v>14</v>
      </c>
      <c r="AA28" s="23">
        <f>IF(ISBLANK(#REF!),"",IF(K28&gt;5,ROUND(0.5*(K28-5),2),0))</f>
        <v>1.65</v>
      </c>
      <c r="AB28" s="23">
        <f>IF(ISBLANK(#REF!),"",IF(L28="ΝΑΙ",6,(IF(M28="ΝΑΙ",4,0))))</f>
        <v>0</v>
      </c>
      <c r="AC28" s="23">
        <f>IF(ISBLANK(#REF!),"",IF(E28="ΠΕ23",IF(N28="ΝΑΙ",3,(IF(O28="ΝΑΙ",2,0))),IF(N28="ΝΑΙ",3,(IF(O28="ΝΑΙ",2,0)))))</f>
        <v>0</v>
      </c>
      <c r="AD28" s="23">
        <f>IF(ISBLANK(#REF!),"",MAX(AB28:AC28))</f>
        <v>0</v>
      </c>
      <c r="AE28" s="23">
        <f>IF(ISBLANK(#REF!),"",MIN(3,0.5*INT((P28*12+Q28+ROUND(R28/30,0))/6)))</f>
        <v>0</v>
      </c>
      <c r="AF28" s="23">
        <f>IF(ISBLANK(#REF!),"",0.25*(S28*12+T28+ROUND(U28/30,0)))</f>
        <v>0</v>
      </c>
      <c r="AG28" s="27">
        <f>IF(ISBLANK(#REF!),"",IF(V28&gt;=67%,7,0))</f>
        <v>0</v>
      </c>
      <c r="AH28" s="27">
        <f>IF(ISBLANK(#REF!),"",IF(W28&gt;=1,7,0))</f>
        <v>0</v>
      </c>
      <c r="AI28" s="27">
        <f>IF(ISBLANK(#REF!),"",IF(X28="ΠΟΛΥΤΕΚΝΟΣ",7,IF(X28="ΤΡΙΤΕΚΝΟΣ",3,0)))</f>
        <v>0</v>
      </c>
      <c r="AJ28" s="27">
        <f>IF(ISBLANK(#REF!),"",MAX(AG28:AI28))</f>
        <v>0</v>
      </c>
      <c r="AK28" s="181">
        <f>IF(ISBLANK(#REF!),"",AA28+SUM(AD28:AF28,AJ28))</f>
        <v>1.65</v>
      </c>
    </row>
    <row r="29" spans="1:37" s="8" customFormat="1">
      <c r="A29" s="28">
        <f>IF(ISBLANK(#REF!),"",IF(ISNUMBER(A28),A28+1,1))</f>
        <v>19</v>
      </c>
      <c r="B29" s="8" t="s">
        <v>437</v>
      </c>
      <c r="C29" s="8" t="s">
        <v>442</v>
      </c>
      <c r="D29" s="8" t="s">
        <v>328</v>
      </c>
      <c r="E29" s="8" t="s">
        <v>44</v>
      </c>
      <c r="F29" s="8" t="s">
        <v>89</v>
      </c>
      <c r="G29" s="8" t="s">
        <v>61</v>
      </c>
      <c r="H29" s="8" t="s">
        <v>14</v>
      </c>
      <c r="I29" s="8" t="s">
        <v>13</v>
      </c>
      <c r="J29" s="37">
        <v>40941</v>
      </c>
      <c r="K29" s="51">
        <v>7.19</v>
      </c>
      <c r="L29" s="12"/>
      <c r="M29" s="12"/>
      <c r="N29" s="12"/>
      <c r="O29" s="12"/>
      <c r="P29" s="8">
        <v>0</v>
      </c>
      <c r="Q29" s="8">
        <v>10</v>
      </c>
      <c r="R29" s="8">
        <v>0</v>
      </c>
      <c r="S29" s="8">
        <v>0</v>
      </c>
      <c r="T29" s="8">
        <v>0</v>
      </c>
      <c r="U29" s="8">
        <v>0</v>
      </c>
      <c r="V29" s="11"/>
      <c r="W29" s="85"/>
      <c r="X29" s="12"/>
      <c r="Y29" s="12" t="s">
        <v>14</v>
      </c>
      <c r="Z29" s="12" t="s">
        <v>14</v>
      </c>
      <c r="AA29" s="105">
        <f>IF(ISBLANK(#REF!),"",IF(K29&gt;5,ROUND(0.5*(K29-5),2),0))</f>
        <v>1.1000000000000001</v>
      </c>
      <c r="AB29" s="105">
        <f>IF(ISBLANK(#REF!),"",IF(L29="ΝΑΙ",6,(IF(M29="ΝΑΙ",4,0))))</f>
        <v>0</v>
      </c>
      <c r="AC29" s="23">
        <f>IF(ISBLANK(#REF!),"",IF(E29="ΠΕ23",IF(N29="ΝΑΙ",3,(IF(O29="ΝΑΙ",2,0))),IF(N29="ΝΑΙ",3,(IF(O29="ΝΑΙ",2,0)))))</f>
        <v>0</v>
      </c>
      <c r="AD29" s="23">
        <f>IF(ISBLANK(#REF!),"",MAX(AB29:AC29))</f>
        <v>0</v>
      </c>
      <c r="AE29" s="105">
        <f>IF(ISBLANK(#REF!),"",MIN(3,0.5*INT((P29*12+Q29+ROUND(R29/30,0))/6)))</f>
        <v>0.5</v>
      </c>
      <c r="AF29" s="105">
        <f>IF(ISBLANK(#REF!),"",0.25*(S29*12+T29+ROUND(U29/30,0)))</f>
        <v>0</v>
      </c>
      <c r="AG29" s="105">
        <f>IF(ISBLANK(#REF!),"",IF(V29&gt;=67%,7,0))</f>
        <v>0</v>
      </c>
      <c r="AH29" s="105">
        <f>IF(ISBLANK(#REF!),"",IF(W29&gt;=1,7,0))</f>
        <v>0</v>
      </c>
      <c r="AI29" s="105">
        <f>IF(ISBLANK(#REF!),"",IF(X29="ΠΟΛΥΤΕΚΝΟΣ",7,IF(X29="ΤΡΙΤΕΚΝΟΣ",3,0)))</f>
        <v>0</v>
      </c>
      <c r="AJ29" s="105">
        <f>IF(ISBLANK(#REF!),"",MAX(AG29:AI29))</f>
        <v>0</v>
      </c>
      <c r="AK29" s="181">
        <f>IF(ISBLANK(#REF!),"",AA29+SUM(AD29:AF29,AJ29))</f>
        <v>1.6</v>
      </c>
    </row>
    <row r="30" spans="1:37" s="8" customFormat="1">
      <c r="A30" s="28">
        <f>IF(ISBLANK(#REF!),"",IF(ISNUMBER(A29),A29+1,1))</f>
        <v>20</v>
      </c>
      <c r="B30" s="8" t="s">
        <v>128</v>
      </c>
      <c r="C30" s="8" t="s">
        <v>98</v>
      </c>
      <c r="D30" s="8" t="s">
        <v>144</v>
      </c>
      <c r="E30" s="8" t="s">
        <v>44</v>
      </c>
      <c r="F30" s="8" t="s">
        <v>89</v>
      </c>
      <c r="G30" s="8" t="s">
        <v>61</v>
      </c>
      <c r="H30" s="8" t="s">
        <v>14</v>
      </c>
      <c r="I30" s="8" t="s">
        <v>13</v>
      </c>
      <c r="J30" s="37">
        <v>41691</v>
      </c>
      <c r="K30" s="51">
        <v>8.08</v>
      </c>
      <c r="L30" s="12"/>
      <c r="M30" s="12"/>
      <c r="N30" s="12"/>
      <c r="O30" s="12"/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11"/>
      <c r="W30" s="85"/>
      <c r="X30" s="12"/>
      <c r="Y30" s="12" t="s">
        <v>14</v>
      </c>
      <c r="Z30" s="12" t="s">
        <v>14</v>
      </c>
      <c r="AA30" s="23">
        <f>IF(ISBLANK(#REF!),"",IF(K30&gt;5,ROUND(0.5*(K30-5),2),0))</f>
        <v>1.54</v>
      </c>
      <c r="AB30" s="23">
        <f>IF(ISBLANK(#REF!),"",IF(L30="ΝΑΙ",6,(IF(M30="ΝΑΙ",4,0))))</f>
        <v>0</v>
      </c>
      <c r="AC30" s="23">
        <f>IF(ISBLANK(#REF!),"",IF(E30="ΠΕ23",IF(N30="ΝΑΙ",3,(IF(O30="ΝΑΙ",2,0))),IF(N30="ΝΑΙ",3,(IF(O30="ΝΑΙ",2,0)))))</f>
        <v>0</v>
      </c>
      <c r="AD30" s="23">
        <f>IF(ISBLANK(#REF!),"",MAX(AB30:AC30))</f>
        <v>0</v>
      </c>
      <c r="AE30" s="23">
        <f>IF(ISBLANK(#REF!),"",MIN(3,0.5*INT((P30*12+Q30+ROUND(R30/30,0))/6)))</f>
        <v>0</v>
      </c>
      <c r="AF30" s="23">
        <f>IF(ISBLANK(#REF!),"",0.25*(S30*12+T30+ROUND(U30/30,0)))</f>
        <v>0</v>
      </c>
      <c r="AG30" s="27">
        <f>IF(ISBLANK(#REF!),"",IF(V30&gt;=67%,7,0))</f>
        <v>0</v>
      </c>
      <c r="AH30" s="27">
        <f>IF(ISBLANK(#REF!),"",IF(W30&gt;=1,7,0))</f>
        <v>0</v>
      </c>
      <c r="AI30" s="27">
        <f>IF(ISBLANK(#REF!),"",IF(X30="ΠΟΛΥΤΕΚΝΟΣ",7,IF(X30="ΤΡΙΤΕΚΝΟΣ",3,0)))</f>
        <v>0</v>
      </c>
      <c r="AJ30" s="27">
        <f>IF(ISBLANK(#REF!),"",MAX(AG30:AI30))</f>
        <v>0</v>
      </c>
      <c r="AK30" s="181">
        <f>IF(ISBLANK(#REF!),"",AA30+SUM(AD30:AF30,AJ30))</f>
        <v>1.54</v>
      </c>
    </row>
    <row r="31" spans="1:37" s="8" customFormat="1">
      <c r="A31" s="28">
        <f>IF(ISBLANK(#REF!),"",IF(ISNUMBER(A30),A30+1,1))</f>
        <v>21</v>
      </c>
      <c r="B31" s="8" t="s">
        <v>763</v>
      </c>
      <c r="C31" s="8" t="s">
        <v>251</v>
      </c>
      <c r="D31" s="8" t="s">
        <v>167</v>
      </c>
      <c r="E31" s="8" t="s">
        <v>44</v>
      </c>
      <c r="F31" s="8" t="s">
        <v>89</v>
      </c>
      <c r="G31" s="8" t="s">
        <v>61</v>
      </c>
      <c r="H31" s="8" t="s">
        <v>14</v>
      </c>
      <c r="I31" s="8" t="s">
        <v>13</v>
      </c>
      <c r="J31" s="37">
        <v>40364</v>
      </c>
      <c r="K31" s="51">
        <v>6.99</v>
      </c>
      <c r="L31" s="12"/>
      <c r="M31" s="12"/>
      <c r="N31" s="12"/>
      <c r="O31" s="12"/>
      <c r="P31" s="8">
        <v>0</v>
      </c>
      <c r="Q31" s="8">
        <v>8</v>
      </c>
      <c r="R31" s="8">
        <v>22</v>
      </c>
      <c r="S31" s="8">
        <v>0</v>
      </c>
      <c r="T31" s="8">
        <v>0</v>
      </c>
      <c r="U31" s="8">
        <v>0</v>
      </c>
      <c r="V31" s="11"/>
      <c r="W31" s="85"/>
      <c r="X31" s="12"/>
      <c r="Y31" s="12" t="s">
        <v>14</v>
      </c>
      <c r="Z31" s="12" t="s">
        <v>14</v>
      </c>
      <c r="AA31" s="23">
        <f>IF(ISBLANK(#REF!),"",IF(K31&gt;5,ROUND(0.5*(K31-5),2),0))</f>
        <v>1</v>
      </c>
      <c r="AB31" s="23">
        <f>IF(ISBLANK(#REF!),"",IF(L31="ΝΑΙ",6,(IF(M31="ΝΑΙ",4,0))))</f>
        <v>0</v>
      </c>
      <c r="AC31" s="23">
        <f>IF(ISBLANK(#REF!),"",IF(E31="ΠΕ23",IF(N31="ΝΑΙ",3,(IF(O31="ΝΑΙ",2,0))),IF(N31="ΝΑΙ",3,(IF(O31="ΝΑΙ",2,0)))))</f>
        <v>0</v>
      </c>
      <c r="AD31" s="23">
        <f>IF(ISBLANK(#REF!),"",MAX(AB31:AC31))</f>
        <v>0</v>
      </c>
      <c r="AE31" s="23">
        <f>IF(ISBLANK(#REF!),"",MIN(3,0.5*INT((P31*12+Q31+ROUND(R31/30,0))/6)))</f>
        <v>0.5</v>
      </c>
      <c r="AF31" s="23">
        <f>IF(ISBLANK(#REF!),"",0.25*(S31*12+T31+ROUND(U31/30,0)))</f>
        <v>0</v>
      </c>
      <c r="AG31" s="27">
        <f>IF(ISBLANK(#REF!),"",IF(V31&gt;=67%,7,0))</f>
        <v>0</v>
      </c>
      <c r="AH31" s="27">
        <f>IF(ISBLANK(#REF!),"",IF(W31&gt;=1,7,0))</f>
        <v>0</v>
      </c>
      <c r="AI31" s="27">
        <f>IF(ISBLANK(#REF!),"",IF(X31="ΠΟΛΥΤΕΚΝΟΣ",7,IF(X31="ΤΡΙΤΕΚΝΟΣ",3,0)))</f>
        <v>0</v>
      </c>
      <c r="AJ31" s="27">
        <f>IF(ISBLANK(#REF!),"",MAX(AG31:AI31))</f>
        <v>0</v>
      </c>
      <c r="AK31" s="181">
        <f>IF(ISBLANK(#REF!),"",AA31+SUM(AD31:AF31,AJ31))</f>
        <v>1.5</v>
      </c>
    </row>
    <row r="32" spans="1:37" s="8" customFormat="1">
      <c r="A32" s="28">
        <f>IF(ISBLANK(#REF!),"",IF(ISNUMBER(A31),A31+1,1))</f>
        <v>22</v>
      </c>
      <c r="B32" s="8" t="s">
        <v>761</v>
      </c>
      <c r="C32" s="8" t="s">
        <v>454</v>
      </c>
      <c r="D32" s="8" t="s">
        <v>112</v>
      </c>
      <c r="E32" s="8" t="s">
        <v>44</v>
      </c>
      <c r="F32" s="8" t="s">
        <v>89</v>
      </c>
      <c r="G32" s="8" t="s">
        <v>61</v>
      </c>
      <c r="H32" s="8" t="s">
        <v>14</v>
      </c>
      <c r="I32" s="8" t="s">
        <v>13</v>
      </c>
      <c r="J32" s="37">
        <v>41089</v>
      </c>
      <c r="K32" s="51">
        <v>7.96</v>
      </c>
      <c r="L32" s="12"/>
      <c r="M32" s="12"/>
      <c r="N32" s="12"/>
      <c r="O32" s="12"/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11"/>
      <c r="W32" s="85"/>
      <c r="X32" s="12"/>
      <c r="Y32" s="12" t="s">
        <v>14</v>
      </c>
      <c r="Z32" s="12" t="s">
        <v>14</v>
      </c>
      <c r="AA32" s="23">
        <f>IF(ISBLANK(#REF!),"",IF(K32&gt;5,ROUND(0.5*(K32-5),2),0))</f>
        <v>1.48</v>
      </c>
      <c r="AB32" s="23">
        <f>IF(ISBLANK(#REF!),"",IF(L32="ΝΑΙ",6,(IF(M32="ΝΑΙ",4,0))))</f>
        <v>0</v>
      </c>
      <c r="AC32" s="23">
        <f>IF(ISBLANK(#REF!),"",IF(E32="ΠΕ23",IF(N32="ΝΑΙ",3,(IF(O32="ΝΑΙ",2,0))),IF(N32="ΝΑΙ",3,(IF(O32="ΝΑΙ",2,0)))))</f>
        <v>0</v>
      </c>
      <c r="AD32" s="23">
        <f>IF(ISBLANK(#REF!),"",MAX(AB32:AC32))</f>
        <v>0</v>
      </c>
      <c r="AE32" s="23">
        <f>IF(ISBLANK(#REF!),"",MIN(3,0.5*INT((P32*12+Q32+ROUND(R32/30,0))/6)))</f>
        <v>0</v>
      </c>
      <c r="AF32" s="23">
        <f>IF(ISBLANK(#REF!),"",0.25*(S32*12+T32+ROUND(U32/30,0)))</f>
        <v>0</v>
      </c>
      <c r="AG32" s="27">
        <f>IF(ISBLANK(#REF!),"",IF(V32&gt;=67%,7,0))</f>
        <v>0</v>
      </c>
      <c r="AH32" s="27">
        <f>IF(ISBLANK(#REF!),"",IF(W32&gt;=1,7,0))</f>
        <v>0</v>
      </c>
      <c r="AI32" s="27">
        <f>IF(ISBLANK(#REF!),"",IF(X32="ΠΟΛΥΤΕΚΝΟΣ",7,IF(X32="ΤΡΙΤΕΚΝΟΣ",3,0)))</f>
        <v>0</v>
      </c>
      <c r="AJ32" s="27">
        <f>IF(ISBLANK(#REF!),"",MAX(AG32:AI32))</f>
        <v>0</v>
      </c>
      <c r="AK32" s="181">
        <f>IF(ISBLANK(#REF!),"",AA32+SUM(AD32:AF32,AJ32))</f>
        <v>1.48</v>
      </c>
    </row>
    <row r="33" spans="1:37" s="8" customFormat="1">
      <c r="A33" s="28">
        <f>IF(ISBLANK(#REF!),"",IF(ISNUMBER(A32),A32+1,1))</f>
        <v>23</v>
      </c>
      <c r="B33" s="8" t="s">
        <v>574</v>
      </c>
      <c r="C33" s="8" t="s">
        <v>161</v>
      </c>
      <c r="D33" s="8" t="s">
        <v>112</v>
      </c>
      <c r="E33" s="8" t="s">
        <v>44</v>
      </c>
      <c r="F33" s="8" t="s">
        <v>89</v>
      </c>
      <c r="G33" s="8" t="s">
        <v>61</v>
      </c>
      <c r="H33" s="8" t="s">
        <v>14</v>
      </c>
      <c r="I33" s="8" t="s">
        <v>13</v>
      </c>
      <c r="J33" s="37">
        <v>40213</v>
      </c>
      <c r="K33" s="51">
        <v>7.85</v>
      </c>
      <c r="L33" s="12"/>
      <c r="M33" s="12"/>
      <c r="N33" s="12"/>
      <c r="O33" s="12"/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11"/>
      <c r="W33" s="85"/>
      <c r="X33" s="12"/>
      <c r="Y33" s="12" t="s">
        <v>14</v>
      </c>
      <c r="Z33" s="12" t="s">
        <v>14</v>
      </c>
      <c r="AA33" s="105">
        <f>IF(ISBLANK(#REF!),"",IF(K33&gt;5,ROUND(0.5*(K33-5),2),0))</f>
        <v>1.43</v>
      </c>
      <c r="AB33" s="105">
        <f>IF(ISBLANK(#REF!),"",IF(L33="ΝΑΙ",6,(IF(M33="ΝΑΙ",4,0))))</f>
        <v>0</v>
      </c>
      <c r="AC33" s="23">
        <f>IF(ISBLANK(#REF!),"",IF(E33="ΠΕ23",IF(N33="ΝΑΙ",3,(IF(O33="ΝΑΙ",2,0))),IF(N33="ΝΑΙ",3,(IF(O33="ΝΑΙ",2,0)))))</f>
        <v>0</v>
      </c>
      <c r="AD33" s="23">
        <f>IF(ISBLANK(#REF!),"",MAX(AB33:AC33))</f>
        <v>0</v>
      </c>
      <c r="AE33" s="105">
        <f>IF(ISBLANK(#REF!),"",MIN(3,0.5*INT((P33*12+Q33+ROUND(R33/30,0))/6)))</f>
        <v>0</v>
      </c>
      <c r="AF33" s="105">
        <f>IF(ISBLANK(#REF!),"",0.25*(S33*12+T33+ROUND(U33/30,0)))</f>
        <v>0</v>
      </c>
      <c r="AG33" s="105">
        <f>IF(ISBLANK(#REF!),"",IF(V33&gt;=67%,7,0))</f>
        <v>0</v>
      </c>
      <c r="AH33" s="105">
        <f>IF(ISBLANK(#REF!),"",IF(W33&gt;=1,7,0))</f>
        <v>0</v>
      </c>
      <c r="AI33" s="105">
        <f>IF(ISBLANK(#REF!),"",IF(X33="ΠΟΛΥΤΕΚΝΟΣ",7,IF(X33="ΤΡΙΤΕΚΝΟΣ",3,0)))</f>
        <v>0</v>
      </c>
      <c r="AJ33" s="105">
        <f>IF(ISBLANK(#REF!),"",MAX(AG33:AI33))</f>
        <v>0</v>
      </c>
      <c r="AK33" s="181">
        <f>IF(ISBLANK(#REF!),"",AA33+SUM(AD33:AF33,AJ33))</f>
        <v>1.43</v>
      </c>
    </row>
    <row r="34" spans="1:37" s="8" customFormat="1">
      <c r="A34" s="28">
        <f>IF(ISBLANK(#REF!),"",IF(ISNUMBER(A33),A33+1,1))</f>
        <v>24</v>
      </c>
      <c r="B34" s="16" t="s">
        <v>722</v>
      </c>
      <c r="C34" s="16" t="s">
        <v>98</v>
      </c>
      <c r="D34" s="16" t="s">
        <v>723</v>
      </c>
      <c r="E34" s="16" t="s">
        <v>44</v>
      </c>
      <c r="F34" s="16" t="s">
        <v>89</v>
      </c>
      <c r="G34" s="16" t="s">
        <v>61</v>
      </c>
      <c r="H34" s="16" t="s">
        <v>14</v>
      </c>
      <c r="I34" s="16" t="s">
        <v>13</v>
      </c>
      <c r="J34" s="90">
        <v>42481</v>
      </c>
      <c r="K34" s="54">
        <v>7.72</v>
      </c>
      <c r="L34" s="17"/>
      <c r="M34" s="17"/>
      <c r="N34" s="17"/>
      <c r="O34" s="17"/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26"/>
      <c r="W34" s="87"/>
      <c r="X34" s="17"/>
      <c r="Y34" s="17" t="s">
        <v>14</v>
      </c>
      <c r="Z34" s="17" t="s">
        <v>14</v>
      </c>
      <c r="AA34" s="23">
        <f>IF(ISBLANK(#REF!),"",IF(K34&gt;5,ROUND(0.5*(K34-5),2),0))</f>
        <v>1.36</v>
      </c>
      <c r="AB34" s="23">
        <f>IF(ISBLANK(#REF!),"",IF(L34="ΝΑΙ",6,(IF(M34="ΝΑΙ",4,0))))</f>
        <v>0</v>
      </c>
      <c r="AC34" s="23">
        <f>IF(ISBLANK(#REF!),"",IF(E34="ΠΕ23",IF(N34="ΝΑΙ",3,(IF(O34="ΝΑΙ",2,0))),IF(N34="ΝΑΙ",3,(IF(O34="ΝΑΙ",2,0)))))</f>
        <v>0</v>
      </c>
      <c r="AD34" s="23">
        <f>IF(ISBLANK(#REF!),"",MAX(AB34:AC34))</f>
        <v>0</v>
      </c>
      <c r="AE34" s="23">
        <f>IF(ISBLANK(#REF!),"",MIN(3,0.5*INT((P34*12+Q34+ROUND(R34/30,0))/6)))</f>
        <v>0</v>
      </c>
      <c r="AF34" s="23">
        <f>IF(ISBLANK(#REF!),"",0.25*(S34*12+T34+ROUND(U34/30,0)))</f>
        <v>0</v>
      </c>
      <c r="AG34" s="27">
        <f>IF(ISBLANK(#REF!),"",IF(V34&gt;=67%,7,0))</f>
        <v>0</v>
      </c>
      <c r="AH34" s="27">
        <f>IF(ISBLANK(#REF!),"",IF(W34&gt;=1,7,0))</f>
        <v>0</v>
      </c>
      <c r="AI34" s="27">
        <f>IF(ISBLANK(#REF!),"",IF(X34="ΠΟΛΥΤΕΚΝΟΣ",7,IF(X34="ΤΡΙΤΕΚΝΟΣ",3,0)))</f>
        <v>0</v>
      </c>
      <c r="AJ34" s="27">
        <f>IF(ISBLANK(#REF!),"",MAX(AG34:AI34))</f>
        <v>0</v>
      </c>
      <c r="AK34" s="181">
        <f>IF(ISBLANK(#REF!),"",AA34+SUM(AD34:AF34,AJ34))</f>
        <v>1.36</v>
      </c>
    </row>
    <row r="35" spans="1:37" s="8" customFormat="1">
      <c r="A35" s="28">
        <f>IF(ISBLANK(#REF!),"",IF(ISNUMBER(A34),A34+1,1))</f>
        <v>25</v>
      </c>
      <c r="B35" s="16" t="s">
        <v>786</v>
      </c>
      <c r="C35" s="16" t="s">
        <v>109</v>
      </c>
      <c r="D35" s="16" t="s">
        <v>167</v>
      </c>
      <c r="E35" s="16" t="s">
        <v>44</v>
      </c>
      <c r="F35" s="16" t="s">
        <v>89</v>
      </c>
      <c r="G35" s="16" t="s">
        <v>61</v>
      </c>
      <c r="H35" s="16" t="s">
        <v>14</v>
      </c>
      <c r="I35" s="16" t="s">
        <v>13</v>
      </c>
      <c r="J35" s="90">
        <v>41101</v>
      </c>
      <c r="K35" s="54">
        <v>6.72</v>
      </c>
      <c r="L35" s="17"/>
      <c r="M35" s="17"/>
      <c r="N35" s="17"/>
      <c r="O35" s="17"/>
      <c r="P35" s="16">
        <v>0</v>
      </c>
      <c r="Q35" s="16">
        <v>10</v>
      </c>
      <c r="R35" s="16">
        <v>9</v>
      </c>
      <c r="S35" s="16">
        <v>0</v>
      </c>
      <c r="T35" s="16">
        <v>0</v>
      </c>
      <c r="U35" s="16">
        <v>0</v>
      </c>
      <c r="V35" s="26"/>
      <c r="W35" s="87"/>
      <c r="X35" s="17"/>
      <c r="Y35" s="17" t="s">
        <v>14</v>
      </c>
      <c r="Z35" s="17" t="s">
        <v>14</v>
      </c>
      <c r="AA35" s="105">
        <f>IF(ISBLANK(#REF!),"",IF(K35&gt;5,ROUND(0.5*(K35-5),2),0))</f>
        <v>0.86</v>
      </c>
      <c r="AB35" s="105">
        <f>IF(ISBLANK(#REF!),"",IF(L35="ΝΑΙ",6,(IF(M35="ΝΑΙ",4,0))))</f>
        <v>0</v>
      </c>
      <c r="AC35" s="23">
        <f>IF(ISBLANK(#REF!),"",IF(E35="ΠΕ23",IF(N35="ΝΑΙ",3,(IF(O35="ΝΑΙ",2,0))),IF(N35="ΝΑΙ",3,(IF(O35="ΝΑΙ",2,0)))))</f>
        <v>0</v>
      </c>
      <c r="AD35" s="23">
        <f>IF(ISBLANK(#REF!),"",MAX(AB35:AC35))</f>
        <v>0</v>
      </c>
      <c r="AE35" s="105">
        <f>IF(ISBLANK(#REF!),"",MIN(3,0.5*INT((P35*12+Q35+ROUND(R35/30,0))/6)))</f>
        <v>0.5</v>
      </c>
      <c r="AF35" s="105">
        <f>IF(ISBLANK(#REF!),"",0.25*(S35*12+T35+ROUND(U35/30,0)))</f>
        <v>0</v>
      </c>
      <c r="AG35" s="105">
        <f>IF(ISBLANK(#REF!),"",IF(V35&gt;=67%,7,0))</f>
        <v>0</v>
      </c>
      <c r="AH35" s="105">
        <f>IF(ISBLANK(#REF!),"",IF(W35&gt;=1,7,0))</f>
        <v>0</v>
      </c>
      <c r="AI35" s="105">
        <f>IF(ISBLANK(#REF!),"",IF(X35="ΠΟΛΥΤΕΚΝΟΣ",7,IF(X35="ΤΡΙΤΕΚΝΟΣ",3,0)))</f>
        <v>0</v>
      </c>
      <c r="AJ35" s="105">
        <f>IF(ISBLANK(#REF!),"",MAX(AG35:AI35))</f>
        <v>0</v>
      </c>
      <c r="AK35" s="181">
        <f>IF(ISBLANK(#REF!),"",AA35+SUM(AD35:AF35,AJ35))</f>
        <v>1.3599999999999999</v>
      </c>
    </row>
    <row r="36" spans="1:37" s="8" customFormat="1">
      <c r="A36" s="28">
        <f>IF(ISBLANK(#REF!),"",IF(ISNUMBER(A35),A35+1,1))</f>
        <v>26</v>
      </c>
      <c r="B36" s="8" t="s">
        <v>627</v>
      </c>
      <c r="C36" s="8" t="s">
        <v>154</v>
      </c>
      <c r="D36" s="8" t="s">
        <v>147</v>
      </c>
      <c r="E36" s="8" t="s">
        <v>44</v>
      </c>
      <c r="F36" s="8" t="s">
        <v>89</v>
      </c>
      <c r="G36" s="8" t="s">
        <v>61</v>
      </c>
      <c r="H36" s="8" t="s">
        <v>14</v>
      </c>
      <c r="I36" s="8" t="s">
        <v>13</v>
      </c>
      <c r="J36" s="37">
        <v>42422</v>
      </c>
      <c r="K36" s="51">
        <v>7.68</v>
      </c>
      <c r="L36" s="12"/>
      <c r="M36" s="12"/>
      <c r="N36" s="12"/>
      <c r="O36" s="12"/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11"/>
      <c r="W36" s="85"/>
      <c r="X36" s="12"/>
      <c r="Y36" s="12" t="s">
        <v>14</v>
      </c>
      <c r="Z36" s="12" t="s">
        <v>14</v>
      </c>
      <c r="AA36" s="23">
        <f>IF(ISBLANK(#REF!),"",IF(K36&gt;5,ROUND(0.5*(K36-5),2),0))</f>
        <v>1.34</v>
      </c>
      <c r="AB36" s="23">
        <f>IF(ISBLANK(#REF!),"",IF(L36="ΝΑΙ",6,(IF(M36="ΝΑΙ",4,0))))</f>
        <v>0</v>
      </c>
      <c r="AC36" s="23">
        <f>IF(ISBLANK(#REF!),"",IF(E36="ΠΕ23",IF(N36="ΝΑΙ",3,(IF(O36="ΝΑΙ",2,0))),IF(N36="ΝΑΙ",3,(IF(O36="ΝΑΙ",2,0)))))</f>
        <v>0</v>
      </c>
      <c r="AD36" s="23">
        <f>IF(ISBLANK(#REF!),"",MAX(AB36:AC36))</f>
        <v>0</v>
      </c>
      <c r="AE36" s="23">
        <f>IF(ISBLANK(#REF!),"",MIN(3,0.5*INT((P36*12+Q36+ROUND(R36/30,0))/6)))</f>
        <v>0</v>
      </c>
      <c r="AF36" s="23">
        <f>IF(ISBLANK(#REF!),"",0.25*(S36*12+T36+ROUND(U36/30,0)))</f>
        <v>0</v>
      </c>
      <c r="AG36" s="27">
        <f>IF(ISBLANK(#REF!),"",IF(V36&gt;=67%,7,0))</f>
        <v>0</v>
      </c>
      <c r="AH36" s="27">
        <f>IF(ISBLANK(#REF!),"",IF(W36&gt;=1,7,0))</f>
        <v>0</v>
      </c>
      <c r="AI36" s="27">
        <f>IF(ISBLANK(#REF!),"",IF(X36="ΠΟΛΥΤΕΚΝΟΣ",7,IF(X36="ΤΡΙΤΕΚΝΟΣ",3,0)))</f>
        <v>0</v>
      </c>
      <c r="AJ36" s="27">
        <f>IF(ISBLANK(#REF!),"",MAX(AG36:AI36))</f>
        <v>0</v>
      </c>
      <c r="AK36" s="181">
        <f>IF(ISBLANK(#REF!),"",AA36+SUM(AD36:AF36,AJ36))</f>
        <v>1.34</v>
      </c>
    </row>
    <row r="37" spans="1:37" s="8" customFormat="1">
      <c r="A37" s="28">
        <f>IF(ISBLANK(#REF!),"",IF(ISNUMBER(A36),A36+1,1))</f>
        <v>27</v>
      </c>
      <c r="B37" s="8" t="s">
        <v>757</v>
      </c>
      <c r="C37" s="8" t="s">
        <v>146</v>
      </c>
      <c r="D37" s="8" t="s">
        <v>201</v>
      </c>
      <c r="E37" s="8" t="s">
        <v>44</v>
      </c>
      <c r="F37" s="8" t="s">
        <v>89</v>
      </c>
      <c r="G37" s="8" t="s">
        <v>61</v>
      </c>
      <c r="H37" s="8" t="s">
        <v>14</v>
      </c>
      <c r="I37" s="8" t="s">
        <v>13</v>
      </c>
      <c r="J37" s="37">
        <v>39167</v>
      </c>
      <c r="K37" s="51">
        <v>6.66</v>
      </c>
      <c r="L37" s="12"/>
      <c r="M37" s="12"/>
      <c r="N37" s="12"/>
      <c r="O37" s="12"/>
      <c r="P37" s="8">
        <v>0</v>
      </c>
      <c r="Q37" s="8">
        <v>10</v>
      </c>
      <c r="R37" s="8">
        <v>0</v>
      </c>
      <c r="S37" s="8">
        <v>0</v>
      </c>
      <c r="T37" s="8">
        <v>0</v>
      </c>
      <c r="U37" s="8">
        <v>0</v>
      </c>
      <c r="V37" s="11"/>
      <c r="W37" s="85"/>
      <c r="X37" s="12"/>
      <c r="Y37" s="12" t="s">
        <v>14</v>
      </c>
      <c r="Z37" s="12" t="s">
        <v>14</v>
      </c>
      <c r="AA37" s="23">
        <f>IF(ISBLANK(#REF!),"",IF(K37&gt;5,ROUND(0.5*(K37-5),2),0))</f>
        <v>0.83</v>
      </c>
      <c r="AB37" s="23">
        <f>IF(ISBLANK(#REF!),"",IF(L37="ΝΑΙ",6,(IF(M37="ΝΑΙ",4,0))))</f>
        <v>0</v>
      </c>
      <c r="AC37" s="23">
        <f>IF(ISBLANK(#REF!),"",IF(E37="ΠΕ23",IF(N37="ΝΑΙ",3,(IF(O37="ΝΑΙ",2,0))),IF(N37="ΝΑΙ",3,(IF(O37="ΝΑΙ",2,0)))))</f>
        <v>0</v>
      </c>
      <c r="AD37" s="23">
        <f>IF(ISBLANK(#REF!),"",MAX(AB37:AC37))</f>
        <v>0</v>
      </c>
      <c r="AE37" s="23">
        <f>IF(ISBLANK(#REF!),"",MIN(3,0.5*INT((P37*12+Q37+ROUND(R37/30,0))/6)))</f>
        <v>0.5</v>
      </c>
      <c r="AF37" s="23">
        <f>IF(ISBLANK(#REF!),"",0.25*(S37*12+T37+ROUND(U37/30,0)))</f>
        <v>0</v>
      </c>
      <c r="AG37" s="27">
        <f>IF(ISBLANK(#REF!),"",IF(V37&gt;=67%,7,0))</f>
        <v>0</v>
      </c>
      <c r="AH37" s="27">
        <f>IF(ISBLANK(#REF!),"",IF(W37&gt;=1,7,0))</f>
        <v>0</v>
      </c>
      <c r="AI37" s="27">
        <f>IF(ISBLANK(#REF!),"",IF(X37="ΠΟΛΥΤΕΚΝΟΣ",7,IF(X37="ΤΡΙΤΕΚΝΟΣ",3,0)))</f>
        <v>0</v>
      </c>
      <c r="AJ37" s="27">
        <f>IF(ISBLANK(#REF!),"",MAX(AG37:AI37))</f>
        <v>0</v>
      </c>
      <c r="AK37" s="181">
        <f>IF(ISBLANK(#REF!),"",AA37+SUM(AD37:AF37,AJ37))</f>
        <v>1.33</v>
      </c>
    </row>
    <row r="38" spans="1:37" s="8" customFormat="1">
      <c r="A38" s="28">
        <f>IF(ISBLANK(#REF!),"",IF(ISNUMBER(A37),A37+1,1))</f>
        <v>28</v>
      </c>
      <c r="B38" s="8" t="s">
        <v>709</v>
      </c>
      <c r="C38" s="8" t="s">
        <v>290</v>
      </c>
      <c r="D38" s="8" t="s">
        <v>456</v>
      </c>
      <c r="E38" s="8" t="s">
        <v>44</v>
      </c>
      <c r="F38" s="8" t="s">
        <v>89</v>
      </c>
      <c r="G38" s="8" t="s">
        <v>61</v>
      </c>
      <c r="H38" s="8" t="s">
        <v>14</v>
      </c>
      <c r="I38" s="8" t="s">
        <v>13</v>
      </c>
      <c r="J38" s="37">
        <v>41977</v>
      </c>
      <c r="K38" s="51">
        <v>7.51</v>
      </c>
      <c r="L38" s="12"/>
      <c r="M38" s="12"/>
      <c r="N38" s="12"/>
      <c r="O38" s="12"/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11"/>
      <c r="W38" s="85"/>
      <c r="X38" s="12"/>
      <c r="Y38" s="12" t="s">
        <v>14</v>
      </c>
      <c r="Z38" s="12" t="s">
        <v>14</v>
      </c>
      <c r="AA38" s="23">
        <f>IF(ISBLANK(#REF!),"",IF(K38&gt;5,ROUND(0.5*(K38-5),2),0))</f>
        <v>1.26</v>
      </c>
      <c r="AB38" s="23">
        <f>IF(ISBLANK(#REF!),"",IF(L38="ΝΑΙ",6,(IF(M38="ΝΑΙ",4,0))))</f>
        <v>0</v>
      </c>
      <c r="AC38" s="23">
        <f>IF(ISBLANK(#REF!),"",IF(E38="ΠΕ23",IF(N38="ΝΑΙ",3,(IF(O38="ΝΑΙ",2,0))),IF(N38="ΝΑΙ",3,(IF(O38="ΝΑΙ",2,0)))))</f>
        <v>0</v>
      </c>
      <c r="AD38" s="23">
        <f>IF(ISBLANK(#REF!),"",MAX(AB38:AC38))</f>
        <v>0</v>
      </c>
      <c r="AE38" s="23">
        <f>IF(ISBLANK(#REF!),"",MIN(3,0.5*INT((P38*12+Q38+ROUND(R38/30,0))/6)))</f>
        <v>0</v>
      </c>
      <c r="AF38" s="23">
        <f>IF(ISBLANK(#REF!),"",0.25*(S38*12+T38+ROUND(U38/30,0)))</f>
        <v>0</v>
      </c>
      <c r="AG38" s="27">
        <f>IF(ISBLANK(#REF!),"",IF(V38&gt;=67%,7,0))</f>
        <v>0</v>
      </c>
      <c r="AH38" s="27">
        <f>IF(ISBLANK(#REF!),"",IF(W38&gt;=1,7,0))</f>
        <v>0</v>
      </c>
      <c r="AI38" s="27">
        <f>IF(ISBLANK(#REF!),"",IF(X38="ΠΟΛΥΤΕΚΝΟΣ",7,IF(X38="ΤΡΙΤΕΚΝΟΣ",3,0)))</f>
        <v>0</v>
      </c>
      <c r="AJ38" s="27">
        <f>IF(ISBLANK(#REF!),"",MAX(AG38:AI38))</f>
        <v>0</v>
      </c>
      <c r="AK38" s="181">
        <f>IF(ISBLANK(#REF!),"",AA38+SUM(AD38:AF38,AJ38))</f>
        <v>1.26</v>
      </c>
    </row>
    <row r="39" spans="1:37" s="8" customFormat="1">
      <c r="A39" s="28">
        <f>IF(ISBLANK(#REF!),"",IF(ISNUMBER(A38),A38+1,1))</f>
        <v>29</v>
      </c>
      <c r="B39" s="8" t="s">
        <v>685</v>
      </c>
      <c r="C39" s="8" t="s">
        <v>151</v>
      </c>
      <c r="D39" s="8" t="s">
        <v>144</v>
      </c>
      <c r="E39" s="8" t="s">
        <v>44</v>
      </c>
      <c r="F39" s="8" t="s">
        <v>89</v>
      </c>
      <c r="G39" s="8" t="s">
        <v>61</v>
      </c>
      <c r="H39" s="8" t="s">
        <v>14</v>
      </c>
      <c r="I39" s="8" t="s">
        <v>13</v>
      </c>
      <c r="J39" s="37">
        <v>39993</v>
      </c>
      <c r="K39" s="51">
        <v>6.5</v>
      </c>
      <c r="L39" s="12"/>
      <c r="M39" s="12"/>
      <c r="N39" s="12"/>
      <c r="O39" s="12"/>
      <c r="P39" s="8">
        <v>0</v>
      </c>
      <c r="Q39" s="8">
        <v>10</v>
      </c>
      <c r="R39" s="8">
        <v>14</v>
      </c>
      <c r="S39" s="8">
        <v>0</v>
      </c>
      <c r="T39" s="8">
        <v>0</v>
      </c>
      <c r="U39" s="8">
        <v>0</v>
      </c>
      <c r="V39" s="11"/>
      <c r="W39" s="85"/>
      <c r="X39" s="12"/>
      <c r="Y39" s="12" t="s">
        <v>14</v>
      </c>
      <c r="Z39" s="12" t="s">
        <v>14</v>
      </c>
      <c r="AA39" s="23">
        <f>IF(ISBLANK(#REF!),"",IF(K39&gt;5,ROUND(0.5*(K39-5),2),0))</f>
        <v>0.75</v>
      </c>
      <c r="AB39" s="23">
        <f>IF(ISBLANK(#REF!),"",IF(L39="ΝΑΙ",6,(IF(M39="ΝΑΙ",4,0))))</f>
        <v>0</v>
      </c>
      <c r="AC39" s="23">
        <f>IF(ISBLANK(#REF!),"",IF(E39="ΠΕ23",IF(N39="ΝΑΙ",3,(IF(O39="ΝΑΙ",2,0))),IF(N39="ΝΑΙ",3,(IF(O39="ΝΑΙ",2,0)))))</f>
        <v>0</v>
      </c>
      <c r="AD39" s="23">
        <f>IF(ISBLANK(#REF!),"",MAX(AB39:AC39))</f>
        <v>0</v>
      </c>
      <c r="AE39" s="23">
        <f>IF(ISBLANK(#REF!),"",MIN(3,0.5*INT((P39*12+Q39+ROUND(R39/30,0))/6)))</f>
        <v>0.5</v>
      </c>
      <c r="AF39" s="23">
        <f>IF(ISBLANK(#REF!),"",0.25*(S39*12+T39+ROUND(U39/30,0)))</f>
        <v>0</v>
      </c>
      <c r="AG39" s="27">
        <f>IF(ISBLANK(#REF!),"",IF(V39&gt;=67%,7,0))</f>
        <v>0</v>
      </c>
      <c r="AH39" s="27">
        <f>IF(ISBLANK(#REF!),"",IF(W39&gt;=1,7,0))</f>
        <v>0</v>
      </c>
      <c r="AI39" s="27">
        <f>IF(ISBLANK(#REF!),"",IF(X39="ΠΟΛΥΤΕΚΝΟΣ",7,IF(X39="ΤΡΙΤΕΚΝΟΣ",3,0)))</f>
        <v>0</v>
      </c>
      <c r="AJ39" s="27">
        <f>IF(ISBLANK(#REF!),"",MAX(AG39:AI39))</f>
        <v>0</v>
      </c>
      <c r="AK39" s="181">
        <f>IF(ISBLANK(#REF!),"",AA39+SUM(AD39:AF39,AJ39))</f>
        <v>1.25</v>
      </c>
    </row>
    <row r="40" spans="1:37" s="8" customFormat="1">
      <c r="A40" s="28">
        <f>IF(ISBLANK(#REF!),"",IF(ISNUMBER(A39),A39+1,1))</f>
        <v>30</v>
      </c>
      <c r="B40" s="8" t="s">
        <v>756</v>
      </c>
      <c r="C40" s="8" t="s">
        <v>151</v>
      </c>
      <c r="D40" s="8" t="s">
        <v>107</v>
      </c>
      <c r="E40" s="8" t="s">
        <v>44</v>
      </c>
      <c r="F40" s="8" t="s">
        <v>89</v>
      </c>
      <c r="G40" s="8" t="s">
        <v>61</v>
      </c>
      <c r="H40" s="8" t="s">
        <v>14</v>
      </c>
      <c r="I40" s="8" t="s">
        <v>13</v>
      </c>
      <c r="J40" s="37">
        <v>42135</v>
      </c>
      <c r="K40" s="51">
        <v>7.3</v>
      </c>
      <c r="L40" s="12"/>
      <c r="M40" s="12"/>
      <c r="N40" s="12"/>
      <c r="O40" s="12"/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11"/>
      <c r="W40" s="85"/>
      <c r="X40" s="12"/>
      <c r="Y40" s="12" t="s">
        <v>14</v>
      </c>
      <c r="Z40" s="12" t="s">
        <v>14</v>
      </c>
      <c r="AA40" s="23">
        <f>IF(ISBLANK(#REF!),"",IF(K40&gt;5,ROUND(0.5*(K40-5),2),0))</f>
        <v>1.1499999999999999</v>
      </c>
      <c r="AB40" s="23">
        <f>IF(ISBLANK(#REF!),"",IF(L40="ΝΑΙ",6,(IF(M40="ΝΑΙ",4,0))))</f>
        <v>0</v>
      </c>
      <c r="AC40" s="23">
        <f>IF(ISBLANK(#REF!),"",IF(E40="ΠΕ23",IF(N40="ΝΑΙ",3,(IF(O40="ΝΑΙ",2,0))),IF(N40="ΝΑΙ",3,(IF(O40="ΝΑΙ",2,0)))))</f>
        <v>0</v>
      </c>
      <c r="AD40" s="23">
        <f>IF(ISBLANK(#REF!),"",MAX(AB40:AC40))</f>
        <v>0</v>
      </c>
      <c r="AE40" s="23">
        <f>IF(ISBLANK(#REF!),"",MIN(3,0.5*INT((P40*12+Q40+ROUND(R40/30,0))/6)))</f>
        <v>0</v>
      </c>
      <c r="AF40" s="23">
        <f>IF(ISBLANK(#REF!),"",0.25*(S40*12+T40+ROUND(U40/30,0)))</f>
        <v>0</v>
      </c>
      <c r="AG40" s="27">
        <f>IF(ISBLANK(#REF!),"",IF(V40&gt;=67%,7,0))</f>
        <v>0</v>
      </c>
      <c r="AH40" s="27">
        <f>IF(ISBLANK(#REF!),"",IF(W40&gt;=1,7,0))</f>
        <v>0</v>
      </c>
      <c r="AI40" s="27">
        <f>IF(ISBLANK(#REF!),"",IF(X40="ΠΟΛΥΤΕΚΝΟΣ",7,IF(X40="ΤΡΙΤΕΚΝΟΣ",3,0)))</f>
        <v>0</v>
      </c>
      <c r="AJ40" s="27">
        <f>IF(ISBLANK(#REF!),"",MAX(AG40:AI40))</f>
        <v>0</v>
      </c>
      <c r="AK40" s="181">
        <f>IF(ISBLANK(#REF!),"",AA40+SUM(AD40:AF40,AJ40))</f>
        <v>1.1499999999999999</v>
      </c>
    </row>
    <row r="41" spans="1:37" s="8" customFormat="1">
      <c r="A41" s="28">
        <f>IF(ISBLANK(#REF!),"",IF(ISNUMBER(A40),A40+1,1))</f>
        <v>31</v>
      </c>
      <c r="B41" s="8" t="s">
        <v>724</v>
      </c>
      <c r="C41" s="8" t="s">
        <v>725</v>
      </c>
      <c r="D41" s="8" t="s">
        <v>107</v>
      </c>
      <c r="E41" s="8" t="s">
        <v>44</v>
      </c>
      <c r="F41" s="8" t="s">
        <v>89</v>
      </c>
      <c r="G41" s="8" t="s">
        <v>61</v>
      </c>
      <c r="H41" s="8" t="s">
        <v>14</v>
      </c>
      <c r="I41" s="8" t="s">
        <v>13</v>
      </c>
      <c r="J41" s="37">
        <v>39980</v>
      </c>
      <c r="K41" s="51">
        <v>6.25</v>
      </c>
      <c r="L41" s="12"/>
      <c r="M41" s="12"/>
      <c r="N41" s="12"/>
      <c r="O41" s="12"/>
      <c r="P41" s="8">
        <v>0</v>
      </c>
      <c r="Q41" s="8">
        <v>10</v>
      </c>
      <c r="R41" s="8">
        <v>0</v>
      </c>
      <c r="S41" s="8">
        <v>0</v>
      </c>
      <c r="T41" s="8">
        <v>0</v>
      </c>
      <c r="U41" s="8">
        <v>0</v>
      </c>
      <c r="V41" s="11"/>
      <c r="W41" s="85"/>
      <c r="X41" s="12"/>
      <c r="Y41" s="12" t="s">
        <v>14</v>
      </c>
      <c r="Z41" s="12" t="s">
        <v>14</v>
      </c>
      <c r="AA41" s="23">
        <f>IF(ISBLANK(#REF!),"",IF(K41&gt;5,ROUND(0.5*(K41-5),2),0))</f>
        <v>0.63</v>
      </c>
      <c r="AB41" s="23">
        <f>IF(ISBLANK(#REF!),"",IF(L41="ΝΑΙ",6,(IF(M41="ΝΑΙ",4,0))))</f>
        <v>0</v>
      </c>
      <c r="AC41" s="23">
        <f>IF(ISBLANK(#REF!),"",IF(E41="ΠΕ23",IF(N41="ΝΑΙ",3,(IF(O41="ΝΑΙ",2,0))),IF(N41="ΝΑΙ",3,(IF(O41="ΝΑΙ",2,0)))))</f>
        <v>0</v>
      </c>
      <c r="AD41" s="23">
        <f>IF(ISBLANK(#REF!),"",MAX(AB41:AC41))</f>
        <v>0</v>
      </c>
      <c r="AE41" s="23">
        <f>IF(ISBLANK(#REF!),"",MIN(3,0.5*INT((P41*12+Q41+ROUND(R41/30,0))/6)))</f>
        <v>0.5</v>
      </c>
      <c r="AF41" s="23">
        <f>IF(ISBLANK(#REF!),"",0.25*(S41*12+T41+ROUND(U41/30,0)))</f>
        <v>0</v>
      </c>
      <c r="AG41" s="27">
        <f>IF(ISBLANK(#REF!),"",IF(V41&gt;=67%,7,0))</f>
        <v>0</v>
      </c>
      <c r="AH41" s="27">
        <f>IF(ISBLANK(#REF!),"",IF(W41&gt;=1,7,0))</f>
        <v>0</v>
      </c>
      <c r="AI41" s="27">
        <f>IF(ISBLANK(#REF!),"",IF(X41="ΠΟΛΥΤΕΚΝΟΣ",7,IF(X41="ΤΡΙΤΕΚΝΟΣ",3,0)))</f>
        <v>0</v>
      </c>
      <c r="AJ41" s="27">
        <f>IF(ISBLANK(#REF!),"",MAX(AG41:AI41))</f>
        <v>0</v>
      </c>
      <c r="AK41" s="181">
        <f>IF(ISBLANK(#REF!),"",AA41+SUM(AD41:AF41,AJ41))</f>
        <v>1.1299999999999999</v>
      </c>
    </row>
    <row r="42" spans="1:37" s="8" customFormat="1">
      <c r="A42" s="28">
        <f>IF(ISBLANK(#REF!),"",IF(ISNUMBER(A41),A41+1,1))</f>
        <v>32</v>
      </c>
      <c r="B42" s="8" t="s">
        <v>754</v>
      </c>
      <c r="C42" s="8" t="s">
        <v>95</v>
      </c>
      <c r="D42" s="8" t="s">
        <v>112</v>
      </c>
      <c r="E42" s="8" t="s">
        <v>44</v>
      </c>
      <c r="F42" s="8" t="s">
        <v>89</v>
      </c>
      <c r="G42" s="8" t="s">
        <v>61</v>
      </c>
      <c r="H42" s="8" t="s">
        <v>14</v>
      </c>
      <c r="I42" s="8" t="s">
        <v>13</v>
      </c>
      <c r="J42" s="37">
        <v>39520</v>
      </c>
      <c r="K42" s="51">
        <v>6.23</v>
      </c>
      <c r="L42" s="12"/>
      <c r="M42" s="12"/>
      <c r="N42" s="12"/>
      <c r="O42" s="12"/>
      <c r="P42" s="8">
        <v>0</v>
      </c>
      <c r="Q42" s="8">
        <v>0</v>
      </c>
      <c r="R42" s="8">
        <v>0</v>
      </c>
      <c r="S42" s="8">
        <v>0</v>
      </c>
      <c r="T42" s="8">
        <v>2</v>
      </c>
      <c r="U42" s="8">
        <v>3</v>
      </c>
      <c r="V42" s="11"/>
      <c r="W42" s="85"/>
      <c r="X42" s="12"/>
      <c r="Y42" s="12" t="s">
        <v>12</v>
      </c>
      <c r="Z42" s="12" t="s">
        <v>14</v>
      </c>
      <c r="AA42" s="23">
        <f>IF(ISBLANK(#REF!),"",IF(K42&gt;5,ROUND(0.5*(K42-5),2),0))</f>
        <v>0.62</v>
      </c>
      <c r="AB42" s="23">
        <f>IF(ISBLANK(#REF!),"",IF(L42="ΝΑΙ",6,(IF(M42="ΝΑΙ",4,0))))</f>
        <v>0</v>
      </c>
      <c r="AC42" s="23">
        <f>IF(ISBLANK(#REF!),"",IF(E42="ΠΕ23",IF(N42="ΝΑΙ",3,(IF(O42="ΝΑΙ",2,0))),IF(N42="ΝΑΙ",3,(IF(O42="ΝΑΙ",2,0)))))</f>
        <v>0</v>
      </c>
      <c r="AD42" s="23">
        <f>IF(ISBLANK(#REF!),"",MAX(AB42:AC42))</f>
        <v>0</v>
      </c>
      <c r="AE42" s="23">
        <f>IF(ISBLANK(#REF!),"",MIN(3,0.5*INT((P42*12+Q42+ROUND(R42/30,0))/6)))</f>
        <v>0</v>
      </c>
      <c r="AF42" s="23">
        <f>IF(ISBLANK(#REF!),"",0.25*(S42*12+T42+ROUND(U42/30,0)))</f>
        <v>0.5</v>
      </c>
      <c r="AG42" s="27">
        <f>IF(ISBLANK(#REF!),"",IF(V42&gt;=67%,7,0))</f>
        <v>0</v>
      </c>
      <c r="AH42" s="27">
        <f>IF(ISBLANK(#REF!),"",IF(W42&gt;=1,7,0))</f>
        <v>0</v>
      </c>
      <c r="AI42" s="27">
        <f>IF(ISBLANK(#REF!),"",IF(X42="ΠΟΛΥΤΕΚΝΟΣ",7,IF(X42="ΤΡΙΤΕΚΝΟΣ",3,0)))</f>
        <v>0</v>
      </c>
      <c r="AJ42" s="27">
        <f>IF(ISBLANK(#REF!),"",MAX(AG42:AI42))</f>
        <v>0</v>
      </c>
      <c r="AK42" s="181">
        <f>IF(ISBLANK(#REF!),"",AA42+SUM(AD42:AF42,AJ42))</f>
        <v>1.1200000000000001</v>
      </c>
    </row>
    <row r="43" spans="1:37" s="8" customFormat="1">
      <c r="A43" s="28">
        <f>IF(ISBLANK(#REF!),"",IF(ISNUMBER(A42),A42+1,1))</f>
        <v>33</v>
      </c>
      <c r="B43" s="8" t="s">
        <v>802</v>
      </c>
      <c r="C43" s="8" t="s">
        <v>164</v>
      </c>
      <c r="D43" s="8" t="s">
        <v>167</v>
      </c>
      <c r="E43" s="8" t="s">
        <v>44</v>
      </c>
      <c r="F43" s="8" t="s">
        <v>89</v>
      </c>
      <c r="G43" s="8" t="s">
        <v>61</v>
      </c>
      <c r="H43" s="8" t="s">
        <v>14</v>
      </c>
      <c r="I43" s="8" t="s">
        <v>13</v>
      </c>
      <c r="J43" s="37">
        <v>41977</v>
      </c>
      <c r="K43" s="51">
        <v>7.24</v>
      </c>
      <c r="L43" s="12"/>
      <c r="M43" s="12"/>
      <c r="N43" s="12"/>
      <c r="O43" s="12"/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11"/>
      <c r="W43" s="85"/>
      <c r="X43" s="12"/>
      <c r="Y43" s="12" t="s">
        <v>14</v>
      </c>
      <c r="Z43" s="12" t="s">
        <v>14</v>
      </c>
      <c r="AA43" s="105">
        <f>IF(ISBLANK(#REF!),"",IF(K43&gt;5,ROUND(0.5*(K43-5),2),0))</f>
        <v>1.1200000000000001</v>
      </c>
      <c r="AB43" s="105">
        <f>IF(ISBLANK(#REF!),"",IF(L43="ΝΑΙ",6,(IF(M43="ΝΑΙ",4,0))))</f>
        <v>0</v>
      </c>
      <c r="AC43" s="23">
        <f>IF(ISBLANK(#REF!),"",IF(E43="ΠΕ23",IF(N43="ΝΑΙ",3,(IF(O43="ΝΑΙ",2,0))),IF(N43="ΝΑΙ",3,(IF(O43="ΝΑΙ",2,0)))))</f>
        <v>0</v>
      </c>
      <c r="AD43" s="23">
        <f>IF(ISBLANK(#REF!),"",MAX(AB43:AC43))</f>
        <v>0</v>
      </c>
      <c r="AE43" s="105">
        <f>IF(ISBLANK(#REF!),"",MIN(3,0.5*INT((P43*12+Q43+ROUND(R43/30,0))/6)))</f>
        <v>0</v>
      </c>
      <c r="AF43" s="105">
        <f>IF(ISBLANK(#REF!),"",0.25*(S43*12+T43+ROUND(U43/30,0)))</f>
        <v>0</v>
      </c>
      <c r="AG43" s="105">
        <f>IF(ISBLANK(#REF!),"",IF(V43&gt;=67%,7,0))</f>
        <v>0</v>
      </c>
      <c r="AH43" s="105">
        <f>IF(ISBLANK(#REF!),"",IF(W43&gt;=1,7,0))</f>
        <v>0</v>
      </c>
      <c r="AI43" s="105">
        <f>IF(ISBLANK(#REF!),"",IF(X43="ΠΟΛΥΤΕΚΝΟΣ",7,IF(X43="ΤΡΙΤΕΚΝΟΣ",3,0)))</f>
        <v>0</v>
      </c>
      <c r="AJ43" s="105">
        <f>IF(ISBLANK(#REF!),"",MAX(AG43:AI43))</f>
        <v>0</v>
      </c>
      <c r="AK43" s="181">
        <f>IF(ISBLANK(#REF!),"",AA43+SUM(AD43:AF43,AJ43))</f>
        <v>1.1200000000000001</v>
      </c>
    </row>
    <row r="44" spans="1:37" s="8" customFormat="1">
      <c r="A44" s="28">
        <f>IF(ISBLANK(#REF!),"",IF(ISNUMBER(A43),A43+1,1))</f>
        <v>34</v>
      </c>
      <c r="B44" s="8" t="s">
        <v>156</v>
      </c>
      <c r="C44" s="8" t="s">
        <v>132</v>
      </c>
      <c r="D44" s="8" t="s">
        <v>107</v>
      </c>
      <c r="E44" s="8" t="s">
        <v>44</v>
      </c>
      <c r="F44" s="8" t="s">
        <v>89</v>
      </c>
      <c r="G44" s="8" t="s">
        <v>61</v>
      </c>
      <c r="H44" s="8" t="s">
        <v>14</v>
      </c>
      <c r="I44" s="8" t="s">
        <v>13</v>
      </c>
      <c r="J44" s="37">
        <v>41914</v>
      </c>
      <c r="K44" s="51">
        <v>7.21</v>
      </c>
      <c r="L44" s="12"/>
      <c r="M44" s="12"/>
      <c r="N44" s="12"/>
      <c r="O44" s="12"/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11"/>
      <c r="W44" s="85"/>
      <c r="X44" s="12"/>
      <c r="Y44" s="12" t="s">
        <v>14</v>
      </c>
      <c r="Z44" s="12" t="s">
        <v>14</v>
      </c>
      <c r="AA44" s="23">
        <f>IF(ISBLANK(#REF!),"",IF(K44&gt;5,ROUND(0.5*(K44-5),2),0))</f>
        <v>1.1100000000000001</v>
      </c>
      <c r="AB44" s="23">
        <f>IF(ISBLANK(#REF!),"",IF(L44="ΝΑΙ",6,(IF(M44="ΝΑΙ",4,0))))</f>
        <v>0</v>
      </c>
      <c r="AC44" s="23">
        <f>IF(ISBLANK(#REF!),"",IF(E44="ΠΕ23",IF(N44="ΝΑΙ",3,(IF(O44="ΝΑΙ",2,0))),IF(N44="ΝΑΙ",3,(IF(O44="ΝΑΙ",2,0)))))</f>
        <v>0</v>
      </c>
      <c r="AD44" s="23">
        <f>IF(ISBLANK(#REF!),"",MAX(AB44:AC44))</f>
        <v>0</v>
      </c>
      <c r="AE44" s="23">
        <f>IF(ISBLANK(#REF!),"",MIN(3,0.5*INT((P44*12+Q44+ROUND(R44/30,0))/6)))</f>
        <v>0</v>
      </c>
      <c r="AF44" s="23">
        <f>IF(ISBLANK(#REF!),"",0.25*(S44*12+T44+ROUND(U44/30,0)))</f>
        <v>0</v>
      </c>
      <c r="AG44" s="27">
        <f>IF(ISBLANK(#REF!),"",IF(V44&gt;=67%,7,0))</f>
        <v>0</v>
      </c>
      <c r="AH44" s="27">
        <f>IF(ISBLANK(#REF!),"",IF(W44&gt;=1,7,0))</f>
        <v>0</v>
      </c>
      <c r="AI44" s="27">
        <f>IF(ISBLANK(#REF!),"",IF(X44="ΠΟΛΥΤΕΚΝΟΣ",7,IF(X44="ΤΡΙΤΕΚΝΟΣ",3,0)))</f>
        <v>0</v>
      </c>
      <c r="AJ44" s="27">
        <f>IF(ISBLANK(#REF!),"",MAX(AG44:AI44))</f>
        <v>0</v>
      </c>
      <c r="AK44" s="181">
        <f>IF(ISBLANK(#REF!),"",AA44+SUM(AD44:AF44,AJ44))</f>
        <v>1.1100000000000001</v>
      </c>
    </row>
    <row r="45" spans="1:37" s="8" customFormat="1" ht="30">
      <c r="A45" s="28">
        <f>IF(ISBLANK(#REF!),"",IF(ISNUMBER(A44),A44+1,1))</f>
        <v>35</v>
      </c>
      <c r="B45" s="9" t="s">
        <v>777</v>
      </c>
      <c r="C45" s="8" t="s">
        <v>358</v>
      </c>
      <c r="D45" s="8" t="s">
        <v>152</v>
      </c>
      <c r="E45" s="8" t="s">
        <v>44</v>
      </c>
      <c r="F45" s="8" t="s">
        <v>89</v>
      </c>
      <c r="G45" s="8" t="s">
        <v>61</v>
      </c>
      <c r="H45" s="8" t="s">
        <v>14</v>
      </c>
      <c r="I45" s="8" t="s">
        <v>13</v>
      </c>
      <c r="J45" s="37">
        <v>41005</v>
      </c>
      <c r="K45" s="51">
        <v>7.19</v>
      </c>
      <c r="L45" s="12"/>
      <c r="M45" s="12"/>
      <c r="N45" s="12"/>
      <c r="O45" s="12"/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11"/>
      <c r="W45" s="85"/>
      <c r="X45" s="12"/>
      <c r="Y45" s="12" t="s">
        <v>14</v>
      </c>
      <c r="Z45" s="12" t="s">
        <v>14</v>
      </c>
      <c r="AA45" s="23">
        <f>IF(ISBLANK(#REF!),"",IF(K45&gt;5,ROUND(0.5*(K45-5),2),0))</f>
        <v>1.1000000000000001</v>
      </c>
      <c r="AB45" s="23">
        <f>IF(ISBLANK(#REF!),"",IF(L45="ΝΑΙ",6,(IF(M45="ΝΑΙ",4,0))))</f>
        <v>0</v>
      </c>
      <c r="AC45" s="23">
        <f>IF(ISBLANK(#REF!),"",IF(E45="ΠΕ23",IF(N45="ΝΑΙ",3,(IF(O45="ΝΑΙ",2,0))),IF(N45="ΝΑΙ",3,(IF(O45="ΝΑΙ",2,0)))))</f>
        <v>0</v>
      </c>
      <c r="AD45" s="23">
        <f>IF(ISBLANK(#REF!),"",MAX(AB45:AC45))</f>
        <v>0</v>
      </c>
      <c r="AE45" s="23">
        <f>IF(ISBLANK(#REF!),"",MIN(3,0.5*INT((P45*12+Q45+ROUND(R45/30,0))/6)))</f>
        <v>0</v>
      </c>
      <c r="AF45" s="23">
        <f>IF(ISBLANK(#REF!),"",0.25*(S45*12+T45+ROUND(U45/30,0)))</f>
        <v>0</v>
      </c>
      <c r="AG45" s="27">
        <f>IF(ISBLANK(#REF!),"",IF(V45&gt;=67%,7,0))</f>
        <v>0</v>
      </c>
      <c r="AH45" s="27">
        <f>IF(ISBLANK(#REF!),"",IF(W45&gt;=1,7,0))</f>
        <v>0</v>
      </c>
      <c r="AI45" s="27">
        <f>IF(ISBLANK(#REF!),"",IF(X45="ΠΟΛΥΤΕΚΝΟΣ",7,IF(X45="ΤΡΙΤΕΚΝΟΣ",3,0)))</f>
        <v>0</v>
      </c>
      <c r="AJ45" s="27">
        <f>IF(ISBLANK(#REF!),"",MAX(AG45:AI45))</f>
        <v>0</v>
      </c>
      <c r="AK45" s="181">
        <f>IF(ISBLANK(#REF!),"",AA45+SUM(AD45:AF45,AJ45))</f>
        <v>1.1000000000000001</v>
      </c>
    </row>
    <row r="46" spans="1:37" s="8" customFormat="1">
      <c r="A46" s="28">
        <f>IF(ISBLANK(#REF!),"",IF(ISNUMBER(A45),A45+1,1))</f>
        <v>36</v>
      </c>
      <c r="B46" s="8" t="s">
        <v>396</v>
      </c>
      <c r="C46" s="8" t="s">
        <v>158</v>
      </c>
      <c r="D46" s="8" t="s">
        <v>112</v>
      </c>
      <c r="E46" s="8" t="s">
        <v>44</v>
      </c>
      <c r="F46" s="8" t="s">
        <v>89</v>
      </c>
      <c r="G46" s="8" t="s">
        <v>61</v>
      </c>
      <c r="H46" s="8" t="s">
        <v>14</v>
      </c>
      <c r="I46" s="8" t="s">
        <v>13</v>
      </c>
      <c r="J46" s="37">
        <v>39097</v>
      </c>
      <c r="K46" s="51">
        <v>7.17</v>
      </c>
      <c r="L46" s="12"/>
      <c r="M46" s="12"/>
      <c r="N46" s="12"/>
      <c r="O46" s="12"/>
      <c r="P46" s="8">
        <v>0</v>
      </c>
      <c r="Q46" s="8">
        <v>5</v>
      </c>
      <c r="R46" s="8">
        <v>0</v>
      </c>
      <c r="S46" s="8">
        <v>0</v>
      </c>
      <c r="T46" s="8">
        <v>0</v>
      </c>
      <c r="U46" s="8">
        <v>0</v>
      </c>
      <c r="V46" s="11"/>
      <c r="W46" s="85"/>
      <c r="X46" s="12"/>
      <c r="Y46" s="12" t="s">
        <v>14</v>
      </c>
      <c r="Z46" s="12" t="s">
        <v>14</v>
      </c>
      <c r="AA46" s="23">
        <f>IF(ISBLANK(#REF!),"",IF(K46&gt;5,ROUND(0.5*(K46-5),2),0))</f>
        <v>1.0900000000000001</v>
      </c>
      <c r="AB46" s="23">
        <f>IF(ISBLANK(#REF!),"",IF(L46="ΝΑΙ",6,(IF(M46="ΝΑΙ",4,0))))</f>
        <v>0</v>
      </c>
      <c r="AC46" s="23">
        <f>IF(ISBLANK(#REF!),"",IF(E46="ΠΕ23",IF(N46="ΝΑΙ",3,(IF(O46="ΝΑΙ",2,0))),IF(N46="ΝΑΙ",3,(IF(O46="ΝΑΙ",2,0)))))</f>
        <v>0</v>
      </c>
      <c r="AD46" s="23">
        <f>IF(ISBLANK(#REF!),"",MAX(AB46:AC46))</f>
        <v>0</v>
      </c>
      <c r="AE46" s="23">
        <f>IF(ISBLANK(#REF!),"",MIN(3,0.5*INT((P46*12+Q46+ROUND(R46/30,0))/6)))</f>
        <v>0</v>
      </c>
      <c r="AF46" s="23">
        <f>IF(ISBLANK(#REF!),"",0.25*(S46*12+T46+ROUND(U46/30,0)))</f>
        <v>0</v>
      </c>
      <c r="AG46" s="27">
        <f>IF(ISBLANK(#REF!),"",IF(V46&gt;=67%,7,0))</f>
        <v>0</v>
      </c>
      <c r="AH46" s="27">
        <f>IF(ISBLANK(#REF!),"",IF(W46&gt;=1,7,0))</f>
        <v>0</v>
      </c>
      <c r="AI46" s="27">
        <f>IF(ISBLANK(#REF!),"",IF(X46="ΠΟΛΥΤΕΚΝΟΣ",7,IF(X46="ΤΡΙΤΕΚΝΟΣ",3,0)))</f>
        <v>0</v>
      </c>
      <c r="AJ46" s="27">
        <f>IF(ISBLANK(#REF!),"",MAX(AG46:AI46))</f>
        <v>0</v>
      </c>
      <c r="AK46" s="181">
        <f>IF(ISBLANK(#REF!),"",AA46+SUM(AD46:AF46,AJ46))</f>
        <v>1.0900000000000001</v>
      </c>
    </row>
    <row r="47" spans="1:37" s="8" customFormat="1">
      <c r="A47" s="28">
        <f>IF(ISBLANK(#REF!),"",IF(ISNUMBER(A46),A46+1,1))</f>
        <v>37</v>
      </c>
      <c r="B47" s="8" t="s">
        <v>769</v>
      </c>
      <c r="C47" s="8" t="s">
        <v>98</v>
      </c>
      <c r="D47" s="8" t="s">
        <v>141</v>
      </c>
      <c r="E47" s="8" t="s">
        <v>44</v>
      </c>
      <c r="F47" s="8" t="s">
        <v>89</v>
      </c>
      <c r="G47" s="8" t="s">
        <v>61</v>
      </c>
      <c r="H47" s="8" t="s">
        <v>14</v>
      </c>
      <c r="I47" s="8" t="s">
        <v>13</v>
      </c>
      <c r="J47" s="37">
        <v>42482</v>
      </c>
      <c r="K47" s="51">
        <v>7.16</v>
      </c>
      <c r="L47" s="12"/>
      <c r="M47" s="12"/>
      <c r="N47" s="12"/>
      <c r="O47" s="12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11"/>
      <c r="W47" s="85"/>
      <c r="X47" s="12"/>
      <c r="Y47" s="12" t="s">
        <v>14</v>
      </c>
      <c r="Z47" s="12" t="s">
        <v>14</v>
      </c>
      <c r="AA47" s="23">
        <f>IF(ISBLANK(#REF!),"",IF(K47&gt;5,ROUND(0.5*(K47-5),2),0))</f>
        <v>1.08</v>
      </c>
      <c r="AB47" s="23">
        <f>IF(ISBLANK(#REF!),"",IF(L47="ΝΑΙ",6,(IF(M47="ΝΑΙ",4,0))))</f>
        <v>0</v>
      </c>
      <c r="AC47" s="23">
        <f>IF(ISBLANK(#REF!),"",IF(E47="ΠΕ23",IF(N47="ΝΑΙ",3,(IF(O47="ΝΑΙ",2,0))),IF(N47="ΝΑΙ",3,(IF(O47="ΝΑΙ",2,0)))))</f>
        <v>0</v>
      </c>
      <c r="AD47" s="23">
        <f>IF(ISBLANK(#REF!),"",MAX(AB47:AC47))</f>
        <v>0</v>
      </c>
      <c r="AE47" s="23">
        <f>IF(ISBLANK(#REF!),"",MIN(3,0.5*INT((P47*12+Q47+ROUND(R47/30,0))/6)))</f>
        <v>0</v>
      </c>
      <c r="AF47" s="23">
        <f>IF(ISBLANK(#REF!),"",0.25*(S47*12+T47+ROUND(U47/30,0)))</f>
        <v>0</v>
      </c>
      <c r="AG47" s="27">
        <f>IF(ISBLANK(#REF!),"",IF(V47&gt;=67%,7,0))</f>
        <v>0</v>
      </c>
      <c r="AH47" s="27">
        <f>IF(ISBLANK(#REF!),"",IF(W47&gt;=1,7,0))</f>
        <v>0</v>
      </c>
      <c r="AI47" s="27">
        <f>IF(ISBLANK(#REF!),"",IF(X47="ΠΟΛΥΤΕΚΝΟΣ",7,IF(X47="ΤΡΙΤΕΚΝΟΣ",3,0)))</f>
        <v>0</v>
      </c>
      <c r="AJ47" s="27">
        <f>IF(ISBLANK(#REF!),"",MAX(AG47:AI47))</f>
        <v>0</v>
      </c>
      <c r="AK47" s="181">
        <f>IF(ISBLANK(#REF!),"",AA47+SUM(AD47:AF47,AJ47))</f>
        <v>1.08</v>
      </c>
    </row>
    <row r="48" spans="1:37" s="8" customFormat="1">
      <c r="A48" s="28">
        <f>IF(ISBLANK(#REF!),"",IF(ISNUMBER(A47),A47+1,1))</f>
        <v>38</v>
      </c>
      <c r="B48" s="8" t="s">
        <v>119</v>
      </c>
      <c r="C48" s="8" t="s">
        <v>138</v>
      </c>
      <c r="D48" s="8" t="s">
        <v>422</v>
      </c>
      <c r="E48" s="8" t="s">
        <v>44</v>
      </c>
      <c r="F48" s="8" t="s">
        <v>89</v>
      </c>
      <c r="G48" s="8" t="s">
        <v>61</v>
      </c>
      <c r="H48" s="8" t="s">
        <v>14</v>
      </c>
      <c r="I48" s="8" t="s">
        <v>13</v>
      </c>
      <c r="J48" s="37">
        <v>39930</v>
      </c>
      <c r="K48" s="51">
        <v>7.09</v>
      </c>
      <c r="L48" s="12"/>
      <c r="M48" s="12"/>
      <c r="N48" s="12"/>
      <c r="O48" s="12"/>
      <c r="P48" s="8">
        <v>0</v>
      </c>
      <c r="Q48" s="8">
        <v>5</v>
      </c>
      <c r="R48" s="8">
        <v>0</v>
      </c>
      <c r="S48" s="8">
        <v>0</v>
      </c>
      <c r="T48" s="8">
        <v>0</v>
      </c>
      <c r="U48" s="8">
        <v>0</v>
      </c>
      <c r="V48" s="11"/>
      <c r="W48" s="85"/>
      <c r="X48" s="12"/>
      <c r="Y48" s="12" t="s">
        <v>14</v>
      </c>
      <c r="Z48" s="12" t="s">
        <v>14</v>
      </c>
      <c r="AA48" s="23">
        <f>IF(ISBLANK(#REF!),"",IF(K48&gt;5,ROUND(0.5*(K48-5),2),0))</f>
        <v>1.05</v>
      </c>
      <c r="AB48" s="23">
        <f>IF(ISBLANK(#REF!),"",IF(L48="ΝΑΙ",6,(IF(M48="ΝΑΙ",4,0))))</f>
        <v>0</v>
      </c>
      <c r="AC48" s="23">
        <f>IF(ISBLANK(#REF!),"",IF(E48="ΠΕ23",IF(N48="ΝΑΙ",3,(IF(O48="ΝΑΙ",2,0))),IF(N48="ΝΑΙ",3,(IF(O48="ΝΑΙ",2,0)))))</f>
        <v>0</v>
      </c>
      <c r="AD48" s="23">
        <f>IF(ISBLANK(#REF!),"",MAX(AB48:AC48))</f>
        <v>0</v>
      </c>
      <c r="AE48" s="23">
        <f>IF(ISBLANK(#REF!),"",MIN(3,0.5*INT((P48*12+Q48+ROUND(R48/30,0))/6)))</f>
        <v>0</v>
      </c>
      <c r="AF48" s="23">
        <f>IF(ISBLANK(#REF!),"",0.25*(S48*12+T48+ROUND(U48/30,0)))</f>
        <v>0</v>
      </c>
      <c r="AG48" s="27">
        <f>IF(ISBLANK(#REF!),"",IF(V48&gt;=67%,7,0))</f>
        <v>0</v>
      </c>
      <c r="AH48" s="27">
        <f>IF(ISBLANK(#REF!),"",IF(W48&gt;=1,7,0))</f>
        <v>0</v>
      </c>
      <c r="AI48" s="27">
        <f>IF(ISBLANK(#REF!),"",IF(X48="ΠΟΛΥΤΕΚΝΟΣ",7,IF(X48="ΤΡΙΤΕΚΝΟΣ",3,0)))</f>
        <v>0</v>
      </c>
      <c r="AJ48" s="27">
        <f>IF(ISBLANK(#REF!),"",MAX(AG48:AI48))</f>
        <v>0</v>
      </c>
      <c r="AK48" s="181">
        <f>IF(ISBLANK(#REF!),"",AA48+SUM(AD48:AF48,AJ48))</f>
        <v>1.05</v>
      </c>
    </row>
    <row r="49" spans="1:37" s="8" customFormat="1">
      <c r="A49" s="28">
        <f>IF(ISBLANK(#REF!),"",IF(ISNUMBER(A48),A48+1,1))</f>
        <v>39</v>
      </c>
      <c r="B49" s="8" t="s">
        <v>781</v>
      </c>
      <c r="C49" s="8" t="s">
        <v>98</v>
      </c>
      <c r="D49" s="8" t="s">
        <v>144</v>
      </c>
      <c r="E49" s="8" t="s">
        <v>44</v>
      </c>
      <c r="F49" s="8" t="s">
        <v>89</v>
      </c>
      <c r="G49" s="8" t="s">
        <v>61</v>
      </c>
      <c r="H49" s="8" t="s">
        <v>14</v>
      </c>
      <c r="I49" s="8" t="s">
        <v>13</v>
      </c>
      <c r="J49" s="37">
        <v>40689</v>
      </c>
      <c r="K49" s="51">
        <v>7.08</v>
      </c>
      <c r="L49" s="12"/>
      <c r="M49" s="12"/>
      <c r="N49" s="12"/>
      <c r="O49" s="12"/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11"/>
      <c r="W49" s="85"/>
      <c r="X49" s="12"/>
      <c r="Y49" s="12" t="s">
        <v>14</v>
      </c>
      <c r="Z49" s="12" t="s">
        <v>14</v>
      </c>
      <c r="AA49" s="105">
        <f>IF(ISBLANK(#REF!),"",IF(K49&gt;5,ROUND(0.5*(K49-5),2),0))</f>
        <v>1.04</v>
      </c>
      <c r="AB49" s="105">
        <f>IF(ISBLANK(#REF!),"",IF(L49="ΝΑΙ",6,(IF(M49="ΝΑΙ",4,0))))</f>
        <v>0</v>
      </c>
      <c r="AC49" s="23">
        <f>IF(ISBLANK(#REF!),"",IF(E49="ΠΕ23",IF(N49="ΝΑΙ",3,(IF(O49="ΝΑΙ",2,0))),IF(N49="ΝΑΙ",3,(IF(O49="ΝΑΙ",2,0)))))</f>
        <v>0</v>
      </c>
      <c r="AD49" s="23">
        <f>IF(ISBLANK(#REF!),"",MAX(AB49:AC49))</f>
        <v>0</v>
      </c>
      <c r="AE49" s="105">
        <f>IF(ISBLANK(#REF!),"",MIN(3,0.5*INT((P49*12+Q49+ROUND(R49/30,0))/6)))</f>
        <v>0</v>
      </c>
      <c r="AF49" s="105">
        <f>IF(ISBLANK(#REF!),"",0.25*(S49*12+T49+ROUND(U49/30,0)))</f>
        <v>0</v>
      </c>
      <c r="AG49" s="105">
        <f>IF(ISBLANK(#REF!),"",IF(V49&gt;=67%,7,0))</f>
        <v>0</v>
      </c>
      <c r="AH49" s="105">
        <f>IF(ISBLANK(#REF!),"",IF(W49&gt;=1,7,0))</f>
        <v>0</v>
      </c>
      <c r="AI49" s="105">
        <f>IF(ISBLANK(#REF!),"",IF(X49="ΠΟΛΥΤΕΚΝΟΣ",7,IF(X49="ΤΡΙΤΕΚΝΟΣ",3,0)))</f>
        <v>0</v>
      </c>
      <c r="AJ49" s="105">
        <f>IF(ISBLANK(#REF!),"",MAX(AG49:AI49))</f>
        <v>0</v>
      </c>
      <c r="AK49" s="181">
        <f>IF(ISBLANK(#REF!),"",AA49+SUM(AD49:AF49,AJ49))</f>
        <v>1.04</v>
      </c>
    </row>
    <row r="50" spans="1:37" s="8" customFormat="1">
      <c r="A50" s="28">
        <f>IF(ISBLANK(#REF!),"",IF(ISNUMBER(A49),A49+1,1))</f>
        <v>40</v>
      </c>
      <c r="B50" s="8" t="s">
        <v>733</v>
      </c>
      <c r="C50" s="8" t="s">
        <v>667</v>
      </c>
      <c r="D50" s="8" t="s">
        <v>271</v>
      </c>
      <c r="E50" s="8" t="s">
        <v>44</v>
      </c>
      <c r="F50" s="8" t="s">
        <v>89</v>
      </c>
      <c r="G50" s="8" t="s">
        <v>61</v>
      </c>
      <c r="H50" s="8" t="s">
        <v>14</v>
      </c>
      <c r="I50" s="8" t="s">
        <v>13</v>
      </c>
      <c r="J50" s="37">
        <v>39909</v>
      </c>
      <c r="K50" s="51">
        <v>7.06</v>
      </c>
      <c r="L50" s="12"/>
      <c r="M50" s="12"/>
      <c r="N50" s="12"/>
      <c r="O50" s="12"/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11"/>
      <c r="W50" s="85"/>
      <c r="X50" s="12"/>
      <c r="Y50" s="12" t="s">
        <v>14</v>
      </c>
      <c r="Z50" s="12" t="s">
        <v>14</v>
      </c>
      <c r="AA50" s="23">
        <f>IF(ISBLANK(#REF!),"",IF(K50&gt;5,ROUND(0.5*(K50-5),2),0))</f>
        <v>1.03</v>
      </c>
      <c r="AB50" s="23">
        <f>IF(ISBLANK(#REF!),"",IF(L50="ΝΑΙ",6,(IF(M50="ΝΑΙ",4,0))))</f>
        <v>0</v>
      </c>
      <c r="AC50" s="23">
        <f>IF(ISBLANK(#REF!),"",IF(E50="ΠΕ23",IF(N50="ΝΑΙ",3,(IF(O50="ΝΑΙ",2,0))),IF(N50="ΝΑΙ",3,(IF(O50="ΝΑΙ",2,0)))))</f>
        <v>0</v>
      </c>
      <c r="AD50" s="23">
        <f>IF(ISBLANK(#REF!),"",MAX(AB50:AC50))</f>
        <v>0</v>
      </c>
      <c r="AE50" s="23">
        <f>IF(ISBLANK(#REF!),"",MIN(3,0.5*INT((P50*12+Q50+ROUND(R50/30,0))/6)))</f>
        <v>0</v>
      </c>
      <c r="AF50" s="23">
        <f>IF(ISBLANK(#REF!),"",0.25*(S50*12+T50+ROUND(U50/30,0)))</f>
        <v>0</v>
      </c>
      <c r="AG50" s="27">
        <f>IF(ISBLANK(#REF!),"",IF(V50&gt;=67%,7,0))</f>
        <v>0</v>
      </c>
      <c r="AH50" s="27">
        <f>IF(ISBLANK(#REF!),"",IF(W50&gt;=1,7,0))</f>
        <v>0</v>
      </c>
      <c r="AI50" s="27">
        <f>IF(ISBLANK(#REF!),"",IF(X50="ΠΟΛΥΤΕΚΝΟΣ",7,IF(X50="ΤΡΙΤΕΚΝΟΣ",3,0)))</f>
        <v>0</v>
      </c>
      <c r="AJ50" s="27">
        <f>IF(ISBLANK(#REF!),"",MAX(AG50:AI50))</f>
        <v>0</v>
      </c>
      <c r="AK50" s="181">
        <f>IF(ISBLANK(#REF!),"",AA50+SUM(AD50:AF50,AJ50))</f>
        <v>1.03</v>
      </c>
    </row>
    <row r="51" spans="1:37" s="8" customFormat="1">
      <c r="A51" s="28">
        <f>IF(ISBLANK(#REF!),"",IF(ISNUMBER(A50),A50+1,1))</f>
        <v>41</v>
      </c>
      <c r="B51" s="8" t="s">
        <v>803</v>
      </c>
      <c r="C51" s="8" t="s">
        <v>98</v>
      </c>
      <c r="D51" s="8" t="s">
        <v>127</v>
      </c>
      <c r="E51" s="8" t="s">
        <v>44</v>
      </c>
      <c r="F51" s="8" t="s">
        <v>89</v>
      </c>
      <c r="G51" s="8" t="s">
        <v>61</v>
      </c>
      <c r="H51" s="8" t="s">
        <v>14</v>
      </c>
      <c r="I51" s="8" t="s">
        <v>13</v>
      </c>
      <c r="J51" s="37">
        <v>42097</v>
      </c>
      <c r="K51" s="51">
        <v>7.04</v>
      </c>
      <c r="L51" s="12"/>
      <c r="M51" s="12"/>
      <c r="N51" s="12"/>
      <c r="O51" s="12"/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11"/>
      <c r="W51" s="85"/>
      <c r="X51" s="12"/>
      <c r="Y51" s="12" t="s">
        <v>12</v>
      </c>
      <c r="Z51" s="12" t="s">
        <v>14</v>
      </c>
      <c r="AA51" s="105">
        <f>IF(ISBLANK(#REF!),"",IF(K51&gt;5,ROUND(0.5*(K51-5),2),0))</f>
        <v>1.02</v>
      </c>
      <c r="AB51" s="105">
        <f>IF(ISBLANK(#REF!),"",IF(L51="ΝΑΙ",6,(IF(M51="ΝΑΙ",4,0))))</f>
        <v>0</v>
      </c>
      <c r="AC51" s="23">
        <f>IF(ISBLANK(#REF!),"",IF(E51="ΠΕ23",IF(N51="ΝΑΙ",3,(IF(O51="ΝΑΙ",2,0))),IF(N51="ΝΑΙ",3,(IF(O51="ΝΑΙ",2,0)))))</f>
        <v>0</v>
      </c>
      <c r="AD51" s="23">
        <f>IF(ISBLANK(#REF!),"",MAX(AB51:AC51))</f>
        <v>0</v>
      </c>
      <c r="AE51" s="105">
        <f>IF(ISBLANK(#REF!),"",MIN(3,0.5*INT((P51*12+Q51+ROUND(R51/30,0))/6)))</f>
        <v>0</v>
      </c>
      <c r="AF51" s="105">
        <f>IF(ISBLANK(#REF!),"",0.25*(S51*12+T51+ROUND(U51/30,0)))</f>
        <v>0</v>
      </c>
      <c r="AG51" s="105">
        <f>IF(ISBLANK(#REF!),"",IF(V51&gt;=67%,7,0))</f>
        <v>0</v>
      </c>
      <c r="AH51" s="105">
        <f>IF(ISBLANK(#REF!),"",IF(W51&gt;=1,7,0))</f>
        <v>0</v>
      </c>
      <c r="AI51" s="105">
        <f>IF(ISBLANK(#REF!),"",IF(X51="ΠΟΛΥΤΕΚΝΟΣ",7,IF(X51="ΤΡΙΤΕΚΝΟΣ",3,0)))</f>
        <v>0</v>
      </c>
      <c r="AJ51" s="105">
        <f>IF(ISBLANK(#REF!),"",MAX(AG51:AI51))</f>
        <v>0</v>
      </c>
      <c r="AK51" s="181">
        <f>IF(ISBLANK(#REF!),"",AA51+SUM(AD51:AF51,AJ51))</f>
        <v>1.02</v>
      </c>
    </row>
    <row r="52" spans="1:37" s="8" customFormat="1">
      <c r="A52" s="28">
        <f>IF(ISBLANK(#REF!),"",IF(ISNUMBER(A51),A51+1,1))</f>
        <v>42</v>
      </c>
      <c r="B52" s="8" t="s">
        <v>686</v>
      </c>
      <c r="C52" s="8" t="s">
        <v>687</v>
      </c>
      <c r="D52" s="8" t="s">
        <v>328</v>
      </c>
      <c r="E52" s="8" t="s">
        <v>44</v>
      </c>
      <c r="F52" s="8" t="s">
        <v>89</v>
      </c>
      <c r="G52" s="8" t="s">
        <v>61</v>
      </c>
      <c r="H52" s="8" t="s">
        <v>14</v>
      </c>
      <c r="I52" s="8" t="s">
        <v>13</v>
      </c>
      <c r="J52" s="37">
        <v>41932</v>
      </c>
      <c r="K52" s="51">
        <v>7.02</v>
      </c>
      <c r="L52" s="12"/>
      <c r="M52" s="12"/>
      <c r="N52" s="12"/>
      <c r="O52" s="12"/>
      <c r="P52" s="8">
        <v>0</v>
      </c>
      <c r="Q52" s="8">
        <v>2</v>
      </c>
      <c r="R52" s="8">
        <v>0</v>
      </c>
      <c r="S52" s="8">
        <v>0</v>
      </c>
      <c r="T52" s="8">
        <v>0</v>
      </c>
      <c r="U52" s="8">
        <v>0</v>
      </c>
      <c r="V52" s="11"/>
      <c r="W52" s="85"/>
      <c r="X52" s="12"/>
      <c r="Y52" s="12" t="s">
        <v>12</v>
      </c>
      <c r="Z52" s="12" t="s">
        <v>14</v>
      </c>
      <c r="AA52" s="23">
        <f>IF(ISBLANK(#REF!),"",IF(K52&gt;5,ROUND(0.5*(K52-5),2),0))</f>
        <v>1.01</v>
      </c>
      <c r="AB52" s="23">
        <f>IF(ISBLANK(#REF!),"",IF(L52="ΝΑΙ",6,(IF(M52="ΝΑΙ",4,0))))</f>
        <v>0</v>
      </c>
      <c r="AC52" s="23">
        <f>IF(ISBLANK(#REF!),"",IF(E52="ΠΕ23",IF(N52="ΝΑΙ",3,(IF(O52="ΝΑΙ",2,0))),IF(N52="ΝΑΙ",3,(IF(O52="ΝΑΙ",2,0)))))</f>
        <v>0</v>
      </c>
      <c r="AD52" s="23">
        <f>IF(ISBLANK(#REF!),"",MAX(AB52:AC52))</f>
        <v>0</v>
      </c>
      <c r="AE52" s="23">
        <f>IF(ISBLANK(#REF!),"",MIN(3,0.5*INT((P52*12+Q52+ROUND(R52/30,0))/6)))</f>
        <v>0</v>
      </c>
      <c r="AF52" s="23">
        <f>IF(ISBLANK(#REF!),"",0.25*(S52*12+T52+ROUND(U52/30,0)))</f>
        <v>0</v>
      </c>
      <c r="AG52" s="27">
        <f>IF(ISBLANK(#REF!),"",IF(V52&gt;=67%,7,0))</f>
        <v>0</v>
      </c>
      <c r="AH52" s="27">
        <f>IF(ISBLANK(#REF!),"",IF(W52&gt;=1,7,0))</f>
        <v>0</v>
      </c>
      <c r="AI52" s="27">
        <f>IF(ISBLANK(#REF!),"",IF(X52="ΠΟΛΥΤΕΚΝΟΣ",7,IF(X52="ΤΡΙΤΕΚΝΟΣ",3,0)))</f>
        <v>0</v>
      </c>
      <c r="AJ52" s="27">
        <f>IF(ISBLANK(#REF!),"",MAX(AG52:AI52))</f>
        <v>0</v>
      </c>
      <c r="AK52" s="181">
        <f>IF(ISBLANK(#REF!),"",AA52+SUM(AD52:AF52,AJ52))</f>
        <v>1.01</v>
      </c>
    </row>
    <row r="53" spans="1:37" s="8" customFormat="1">
      <c r="A53" s="28">
        <f>IF(ISBLANK(#REF!),"",IF(ISNUMBER(A52),A52+1,1))</f>
        <v>43</v>
      </c>
      <c r="B53" s="8" t="s">
        <v>800</v>
      </c>
      <c r="C53" s="8" t="s">
        <v>801</v>
      </c>
      <c r="D53" s="8" t="s">
        <v>107</v>
      </c>
      <c r="E53" s="8" t="s">
        <v>44</v>
      </c>
      <c r="F53" s="8" t="s">
        <v>89</v>
      </c>
      <c r="G53" s="8" t="s">
        <v>61</v>
      </c>
      <c r="H53" s="8" t="s">
        <v>14</v>
      </c>
      <c r="I53" s="8" t="s">
        <v>13</v>
      </c>
      <c r="J53" s="37">
        <v>41737</v>
      </c>
      <c r="K53" s="51">
        <v>6.96</v>
      </c>
      <c r="L53" s="12"/>
      <c r="M53" s="12"/>
      <c r="N53" s="12"/>
      <c r="O53" s="12"/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11"/>
      <c r="W53" s="85"/>
      <c r="X53" s="12"/>
      <c r="Y53" s="12" t="s">
        <v>14</v>
      </c>
      <c r="Z53" s="12" t="s">
        <v>14</v>
      </c>
      <c r="AA53" s="105">
        <f>IF(ISBLANK(#REF!),"",IF(K53&gt;5,ROUND(0.5*(K53-5),2),0))</f>
        <v>0.98</v>
      </c>
      <c r="AB53" s="105">
        <f>IF(ISBLANK(#REF!),"",IF(L53="ΝΑΙ",6,(IF(M53="ΝΑΙ",4,0))))</f>
        <v>0</v>
      </c>
      <c r="AC53" s="23">
        <f>IF(ISBLANK(#REF!),"",IF(E53="ΠΕ23",IF(N53="ΝΑΙ",3,(IF(O53="ΝΑΙ",2,0))),IF(N53="ΝΑΙ",3,(IF(O53="ΝΑΙ",2,0)))))</f>
        <v>0</v>
      </c>
      <c r="AD53" s="23">
        <f>IF(ISBLANK(#REF!),"",MAX(AB53:AC53))</f>
        <v>0</v>
      </c>
      <c r="AE53" s="105">
        <f>IF(ISBLANK(#REF!),"",MIN(3,0.5*INT((P53*12+Q53+ROUND(R53/30,0))/6)))</f>
        <v>0</v>
      </c>
      <c r="AF53" s="105">
        <f>IF(ISBLANK(#REF!),"",0.25*(S53*12+T53+ROUND(U53/30,0)))</f>
        <v>0</v>
      </c>
      <c r="AG53" s="105">
        <f>IF(ISBLANK(#REF!),"",IF(V53&gt;=67%,7,0))</f>
        <v>0</v>
      </c>
      <c r="AH53" s="105">
        <f>IF(ISBLANK(#REF!),"",IF(W53&gt;=1,7,0))</f>
        <v>0</v>
      </c>
      <c r="AI53" s="105">
        <f>IF(ISBLANK(#REF!),"",IF(X53="ΠΟΛΥΤΕΚΝΟΣ",7,IF(X53="ΤΡΙΤΕΚΝΟΣ",3,0)))</f>
        <v>0</v>
      </c>
      <c r="AJ53" s="105">
        <f>IF(ISBLANK(#REF!),"",MAX(AG53:AI53))</f>
        <v>0</v>
      </c>
      <c r="AK53" s="181">
        <f>IF(ISBLANK(#REF!),"",AA53+SUM(AD53:AF53,AJ53))</f>
        <v>0.98</v>
      </c>
    </row>
    <row r="54" spans="1:37" s="8" customFormat="1">
      <c r="A54" s="28">
        <f>IF(ISBLANK(#REF!),"",IF(ISNUMBER(A53),A53+1,1))</f>
        <v>44</v>
      </c>
      <c r="B54" s="8" t="s">
        <v>788</v>
      </c>
      <c r="C54" s="8" t="s">
        <v>789</v>
      </c>
      <c r="D54" s="8" t="s">
        <v>580</v>
      </c>
      <c r="E54" s="8" t="s">
        <v>44</v>
      </c>
      <c r="F54" s="8" t="s">
        <v>89</v>
      </c>
      <c r="G54" s="8" t="s">
        <v>61</v>
      </c>
      <c r="H54" s="8" t="s">
        <v>14</v>
      </c>
      <c r="I54" s="8" t="s">
        <v>13</v>
      </c>
      <c r="J54" s="37">
        <v>40357</v>
      </c>
      <c r="K54" s="51">
        <v>6.93</v>
      </c>
      <c r="L54" s="12"/>
      <c r="M54" s="12"/>
      <c r="N54" s="12"/>
      <c r="O54" s="12"/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11"/>
      <c r="W54" s="85"/>
      <c r="X54" s="12"/>
      <c r="Y54" s="12" t="s">
        <v>14</v>
      </c>
      <c r="Z54" s="12" t="s">
        <v>14</v>
      </c>
      <c r="AA54" s="105">
        <f>IF(ISBLANK(#REF!),"",IF(K54&gt;5,ROUND(0.5*(K54-5),2),0))</f>
        <v>0.97</v>
      </c>
      <c r="AB54" s="105">
        <f>IF(ISBLANK(#REF!),"",IF(L54="ΝΑΙ",6,(IF(M54="ΝΑΙ",4,0))))</f>
        <v>0</v>
      </c>
      <c r="AC54" s="23">
        <f>IF(ISBLANK(#REF!),"",IF(E54="ΠΕ23",IF(N54="ΝΑΙ",3,(IF(O54="ΝΑΙ",2,0))),IF(N54="ΝΑΙ",3,(IF(O54="ΝΑΙ",2,0)))))</f>
        <v>0</v>
      </c>
      <c r="AD54" s="23">
        <f>IF(ISBLANK(#REF!),"",MAX(AB54:AC54))</f>
        <v>0</v>
      </c>
      <c r="AE54" s="105">
        <f>IF(ISBLANK(#REF!),"",MIN(3,0.5*INT((P54*12+Q54+ROUND(R54/30,0))/6)))</f>
        <v>0</v>
      </c>
      <c r="AF54" s="105">
        <f>IF(ISBLANK(#REF!),"",0.25*(S54*12+T54+ROUND(U54/30,0)))</f>
        <v>0</v>
      </c>
      <c r="AG54" s="105">
        <f>IF(ISBLANK(#REF!),"",IF(V54&gt;=67%,7,0))</f>
        <v>0</v>
      </c>
      <c r="AH54" s="105">
        <f>IF(ISBLANK(#REF!),"",IF(W54&gt;=1,7,0))</f>
        <v>0</v>
      </c>
      <c r="AI54" s="105">
        <f>IF(ISBLANK(#REF!),"",IF(X54="ΠΟΛΥΤΕΚΝΟΣ",7,IF(X54="ΤΡΙΤΕΚΝΟΣ",3,0)))</f>
        <v>0</v>
      </c>
      <c r="AJ54" s="105">
        <f>IF(ISBLANK(#REF!),"",MAX(AG54:AI54))</f>
        <v>0</v>
      </c>
      <c r="AK54" s="181">
        <f>IF(ISBLANK(#REF!),"",AA54+SUM(AD54:AF54,AJ54))</f>
        <v>0.97</v>
      </c>
    </row>
    <row r="55" spans="1:37" s="8" customFormat="1">
      <c r="A55" s="28">
        <f>IF(ISBLANK(#REF!),"",IF(ISNUMBER(A54),A54+1,1))</f>
        <v>45</v>
      </c>
      <c r="B55" s="8" t="s">
        <v>768</v>
      </c>
      <c r="C55" s="8" t="s">
        <v>98</v>
      </c>
      <c r="D55" s="8" t="s">
        <v>112</v>
      </c>
      <c r="E55" s="8" t="s">
        <v>44</v>
      </c>
      <c r="F55" s="8" t="s">
        <v>89</v>
      </c>
      <c r="G55" s="8" t="s">
        <v>61</v>
      </c>
      <c r="H55" s="8" t="s">
        <v>14</v>
      </c>
      <c r="I55" s="8" t="s">
        <v>13</v>
      </c>
      <c r="J55" s="37">
        <v>42506</v>
      </c>
      <c r="K55" s="51">
        <v>6.88</v>
      </c>
      <c r="L55" s="12"/>
      <c r="M55" s="12"/>
      <c r="N55" s="12"/>
      <c r="O55" s="12"/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11"/>
      <c r="W55" s="85"/>
      <c r="X55" s="12"/>
      <c r="Y55" s="12" t="s">
        <v>14</v>
      </c>
      <c r="Z55" s="12" t="s">
        <v>14</v>
      </c>
      <c r="AA55" s="23">
        <f>IF(ISBLANK(#REF!),"",IF(K55&gt;5,ROUND(0.5*(K55-5),2),0))</f>
        <v>0.94</v>
      </c>
      <c r="AB55" s="23">
        <f>IF(ISBLANK(#REF!),"",IF(L55="ΝΑΙ",6,(IF(M55="ΝΑΙ",4,0))))</f>
        <v>0</v>
      </c>
      <c r="AC55" s="23">
        <f>IF(ISBLANK(#REF!),"",IF(E55="ΠΕ23",IF(N55="ΝΑΙ",3,(IF(O55="ΝΑΙ",2,0))),IF(N55="ΝΑΙ",3,(IF(O55="ΝΑΙ",2,0)))))</f>
        <v>0</v>
      </c>
      <c r="AD55" s="23">
        <f>IF(ISBLANK(#REF!),"",MAX(AB55:AC55))</f>
        <v>0</v>
      </c>
      <c r="AE55" s="23">
        <f>IF(ISBLANK(#REF!),"",MIN(3,0.5*INT((P55*12+Q55+ROUND(R55/30,0))/6)))</f>
        <v>0</v>
      </c>
      <c r="AF55" s="23">
        <f>IF(ISBLANK(#REF!),"",0.25*(S55*12+T55+ROUND(U55/30,0)))</f>
        <v>0</v>
      </c>
      <c r="AG55" s="27">
        <f>IF(ISBLANK(#REF!),"",IF(V55&gt;=67%,7,0))</f>
        <v>0</v>
      </c>
      <c r="AH55" s="27">
        <f>IF(ISBLANK(#REF!),"",IF(W55&gt;=1,7,0))</f>
        <v>0</v>
      </c>
      <c r="AI55" s="27">
        <f>IF(ISBLANK(#REF!),"",IF(X55="ΠΟΛΥΤΕΚΝΟΣ",7,IF(X55="ΤΡΙΤΕΚΝΟΣ",3,0)))</f>
        <v>0</v>
      </c>
      <c r="AJ55" s="27">
        <f>IF(ISBLANK(#REF!),"",MAX(AG55:AI55))</f>
        <v>0</v>
      </c>
      <c r="AK55" s="181">
        <f>IF(ISBLANK(#REF!),"",AA55+SUM(AD55:AF55,AJ55))</f>
        <v>0.94</v>
      </c>
    </row>
    <row r="56" spans="1:37" s="8" customFormat="1">
      <c r="A56" s="28">
        <f>IF(ISBLANK(#REF!),"",IF(ISNUMBER(A55),A55+1,1))</f>
        <v>46</v>
      </c>
      <c r="B56" s="8" t="s">
        <v>689</v>
      </c>
      <c r="C56" s="8" t="s">
        <v>215</v>
      </c>
      <c r="D56" s="8" t="s">
        <v>690</v>
      </c>
      <c r="E56" s="8" t="s">
        <v>44</v>
      </c>
      <c r="F56" s="8" t="s">
        <v>89</v>
      </c>
      <c r="G56" s="8" t="s">
        <v>61</v>
      </c>
      <c r="H56" s="8" t="s">
        <v>14</v>
      </c>
      <c r="I56" s="8" t="s">
        <v>13</v>
      </c>
      <c r="J56" s="37">
        <v>38489</v>
      </c>
      <c r="K56" s="51">
        <v>6.8</v>
      </c>
      <c r="L56" s="12"/>
      <c r="M56" s="12"/>
      <c r="N56" s="12"/>
      <c r="O56" s="12"/>
      <c r="P56" s="8">
        <v>0</v>
      </c>
      <c r="Q56" s="8">
        <v>5</v>
      </c>
      <c r="R56" s="8">
        <v>0</v>
      </c>
      <c r="S56" s="8">
        <v>0</v>
      </c>
      <c r="T56" s="8">
        <v>0</v>
      </c>
      <c r="U56" s="8">
        <v>0</v>
      </c>
      <c r="V56" s="11"/>
      <c r="W56" s="85"/>
      <c r="X56" s="12"/>
      <c r="Y56" s="12" t="s">
        <v>14</v>
      </c>
      <c r="Z56" s="12" t="s">
        <v>14</v>
      </c>
      <c r="AA56" s="23">
        <f>IF(ISBLANK(#REF!),"",IF(K56&gt;5,ROUND(0.5*(K56-5),2),0))</f>
        <v>0.9</v>
      </c>
      <c r="AB56" s="23">
        <f>IF(ISBLANK(#REF!),"",IF(L56="ΝΑΙ",6,(IF(M56="ΝΑΙ",4,0))))</f>
        <v>0</v>
      </c>
      <c r="AC56" s="23">
        <f>IF(ISBLANK(#REF!),"",IF(E56="ΠΕ23",IF(N56="ΝΑΙ",3,(IF(O56="ΝΑΙ",2,0))),IF(N56="ΝΑΙ",3,(IF(O56="ΝΑΙ",2,0)))))</f>
        <v>0</v>
      </c>
      <c r="AD56" s="23">
        <f>IF(ISBLANK(#REF!),"",MAX(AB56:AC56))</f>
        <v>0</v>
      </c>
      <c r="AE56" s="23">
        <f>IF(ISBLANK(#REF!),"",MIN(3,0.5*INT((P56*12+Q56+ROUND(R56/30,0))/6)))</f>
        <v>0</v>
      </c>
      <c r="AF56" s="23">
        <f>IF(ISBLANK(#REF!),"",0.25*(S56*12+T56+ROUND(U56/30,0)))</f>
        <v>0</v>
      </c>
      <c r="AG56" s="27">
        <f>IF(ISBLANK(#REF!),"",IF(V56&gt;=67%,7,0))</f>
        <v>0</v>
      </c>
      <c r="AH56" s="27">
        <f>IF(ISBLANK(#REF!),"",IF(W56&gt;=1,7,0))</f>
        <v>0</v>
      </c>
      <c r="AI56" s="27">
        <f>IF(ISBLANK(#REF!),"",IF(X56="ΠΟΛΥΤΕΚΝΟΣ",7,IF(X56="ΤΡΙΤΕΚΝΟΣ",3,0)))</f>
        <v>0</v>
      </c>
      <c r="AJ56" s="27">
        <f>IF(ISBLANK(#REF!),"",MAX(AG56:AI56))</f>
        <v>0</v>
      </c>
      <c r="AK56" s="181">
        <f>IF(ISBLANK(#REF!),"",AA56+SUM(AD56:AF56,AJ56))</f>
        <v>0.9</v>
      </c>
    </row>
    <row r="57" spans="1:37" s="8" customFormat="1">
      <c r="A57" s="28">
        <f>IF(ISBLANK(#REF!),"",IF(ISNUMBER(A56),A56+1,1))</f>
        <v>47</v>
      </c>
      <c r="B57" s="8" t="s">
        <v>675</v>
      </c>
      <c r="C57" s="8" t="s">
        <v>98</v>
      </c>
      <c r="D57" s="8" t="s">
        <v>367</v>
      </c>
      <c r="E57" s="8" t="s">
        <v>44</v>
      </c>
      <c r="F57" s="8" t="s">
        <v>89</v>
      </c>
      <c r="G57" s="8" t="s">
        <v>61</v>
      </c>
      <c r="H57" s="8" t="s">
        <v>14</v>
      </c>
      <c r="I57" s="8" t="s">
        <v>13</v>
      </c>
      <c r="J57" s="37">
        <v>34130</v>
      </c>
      <c r="K57" s="51">
        <v>6.7</v>
      </c>
      <c r="L57" s="12"/>
      <c r="M57" s="12"/>
      <c r="N57" s="12"/>
      <c r="O57" s="12"/>
      <c r="P57" s="8">
        <v>0</v>
      </c>
      <c r="Q57" s="8">
        <v>5</v>
      </c>
      <c r="R57" s="8">
        <v>0</v>
      </c>
      <c r="S57" s="8">
        <v>0</v>
      </c>
      <c r="T57" s="8">
        <v>0</v>
      </c>
      <c r="U57" s="8">
        <v>0</v>
      </c>
      <c r="V57" s="11"/>
      <c r="W57" s="85"/>
      <c r="X57" s="12"/>
      <c r="Y57" s="12" t="s">
        <v>14</v>
      </c>
      <c r="Z57" s="12" t="s">
        <v>14</v>
      </c>
      <c r="AA57" s="23">
        <f>IF(ISBLANK(#REF!),"",IF(K57&gt;5,ROUND(0.5*(K57-5),2),0))</f>
        <v>0.85</v>
      </c>
      <c r="AB57" s="23">
        <f>IF(ISBLANK(#REF!),"",IF(L57="ΝΑΙ",6,(IF(M57="ΝΑΙ",4,0))))</f>
        <v>0</v>
      </c>
      <c r="AC57" s="23">
        <f>IF(ISBLANK(#REF!),"",IF(E57="ΠΕ23",IF(N57="ΝΑΙ",3,(IF(O57="ΝΑΙ",2,0))),IF(N57="ΝΑΙ",3,(IF(O57="ΝΑΙ",2,0)))))</f>
        <v>0</v>
      </c>
      <c r="AD57" s="23">
        <f>IF(ISBLANK(#REF!),"",MAX(AB57:AC57))</f>
        <v>0</v>
      </c>
      <c r="AE57" s="23">
        <f>IF(ISBLANK(#REF!),"",MIN(3,0.5*INT((P57*12+Q57+ROUND(R57/30,0))/6)))</f>
        <v>0</v>
      </c>
      <c r="AF57" s="23">
        <f>IF(ISBLANK(#REF!),"",0.25*(S57*12+T57+ROUND(U57/30,0)))</f>
        <v>0</v>
      </c>
      <c r="AG57" s="27">
        <f>IF(ISBLANK(#REF!),"",IF(V57&gt;=67%,7,0))</f>
        <v>0</v>
      </c>
      <c r="AH57" s="27">
        <f>IF(ISBLANK(#REF!),"",IF(W57&gt;=1,7,0))</f>
        <v>0</v>
      </c>
      <c r="AI57" s="27">
        <f>IF(ISBLANK(#REF!),"",IF(X57="ΠΟΛΥΤΕΚΝΟΣ",7,IF(X57="ΤΡΙΤΕΚΝΟΣ",3,0)))</f>
        <v>0</v>
      </c>
      <c r="AJ57" s="27">
        <f>IF(ISBLANK(#REF!),"",MAX(AG57:AI57))</f>
        <v>0</v>
      </c>
      <c r="AK57" s="181">
        <f>IF(ISBLANK(#REF!),"",AA57+SUM(AD57:AF57,AJ57))</f>
        <v>0.85</v>
      </c>
    </row>
    <row r="58" spans="1:37" s="8" customFormat="1">
      <c r="A58" s="28">
        <f>IF(ISBLANK(#REF!),"",IF(ISNUMBER(A57),A57+1,1))</f>
        <v>48</v>
      </c>
      <c r="B58" s="8" t="s">
        <v>782</v>
      </c>
      <c r="C58" s="8" t="s">
        <v>109</v>
      </c>
      <c r="D58" s="8" t="s">
        <v>127</v>
      </c>
      <c r="E58" s="8" t="s">
        <v>44</v>
      </c>
      <c r="F58" s="8" t="s">
        <v>89</v>
      </c>
      <c r="G58" s="8" t="s">
        <v>61</v>
      </c>
      <c r="H58" s="8" t="s">
        <v>14</v>
      </c>
      <c r="I58" s="8" t="s">
        <v>13</v>
      </c>
      <c r="J58" s="37">
        <v>40668</v>
      </c>
      <c r="K58" s="51">
        <v>6.69</v>
      </c>
      <c r="L58" s="12"/>
      <c r="M58" s="12"/>
      <c r="N58" s="12"/>
      <c r="O58" s="12"/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11"/>
      <c r="W58" s="85"/>
      <c r="X58" s="12"/>
      <c r="Y58" s="12" t="s">
        <v>14</v>
      </c>
      <c r="Z58" s="12" t="s">
        <v>14</v>
      </c>
      <c r="AA58" s="105">
        <f>IF(ISBLANK(#REF!),"",IF(K58&gt;5,ROUND(0.5*(K58-5),2),0))</f>
        <v>0.85</v>
      </c>
      <c r="AB58" s="105">
        <f>IF(ISBLANK(#REF!),"",IF(L58="ΝΑΙ",6,(IF(M58="ΝΑΙ",4,0))))</f>
        <v>0</v>
      </c>
      <c r="AC58" s="23">
        <f>IF(ISBLANK(#REF!),"",IF(E58="ΠΕ23",IF(N58="ΝΑΙ",3,(IF(O58="ΝΑΙ",2,0))),IF(N58="ΝΑΙ",3,(IF(O58="ΝΑΙ",2,0)))))</f>
        <v>0</v>
      </c>
      <c r="AD58" s="23">
        <f>IF(ISBLANK(#REF!),"",MAX(AB58:AC58))</f>
        <v>0</v>
      </c>
      <c r="AE58" s="105">
        <f>IF(ISBLANK(#REF!),"",MIN(3,0.5*INT((P58*12+Q58+ROUND(R58/30,0))/6)))</f>
        <v>0</v>
      </c>
      <c r="AF58" s="105">
        <f>IF(ISBLANK(#REF!),"",0.25*(S58*12+T58+ROUND(U58/30,0)))</f>
        <v>0</v>
      </c>
      <c r="AG58" s="105">
        <f>IF(ISBLANK(#REF!),"",IF(V58&gt;=67%,7,0))</f>
        <v>0</v>
      </c>
      <c r="AH58" s="105">
        <f>IF(ISBLANK(#REF!),"",IF(W58&gt;=1,7,0))</f>
        <v>0</v>
      </c>
      <c r="AI58" s="105">
        <f>IF(ISBLANK(#REF!),"",IF(X58="ΠΟΛΥΤΕΚΝΟΣ",7,IF(X58="ΤΡΙΤΕΚΝΟΣ",3,0)))</f>
        <v>0</v>
      </c>
      <c r="AJ58" s="105">
        <f>IF(ISBLANK(#REF!),"",MAX(AG58:AI58))</f>
        <v>0</v>
      </c>
      <c r="AK58" s="181">
        <f>IF(ISBLANK(#REF!),"",AA58+SUM(AD58:AF58,AJ58))</f>
        <v>0.85</v>
      </c>
    </row>
    <row r="59" spans="1:37" s="8" customFormat="1">
      <c r="A59" s="28">
        <f>IF(ISBLANK(#REF!),"",IF(ISNUMBER(A58),A58+1,1))</f>
        <v>49</v>
      </c>
      <c r="B59" s="8" t="s">
        <v>459</v>
      </c>
      <c r="C59" s="8" t="s">
        <v>154</v>
      </c>
      <c r="D59" s="8" t="s">
        <v>543</v>
      </c>
      <c r="E59" s="8" t="s">
        <v>44</v>
      </c>
      <c r="F59" s="8" t="s">
        <v>89</v>
      </c>
      <c r="G59" s="8" t="s">
        <v>61</v>
      </c>
      <c r="H59" s="8" t="s">
        <v>14</v>
      </c>
      <c r="I59" s="8" t="s">
        <v>13</v>
      </c>
      <c r="J59" s="37">
        <v>41646</v>
      </c>
      <c r="K59" s="51">
        <v>6.67</v>
      </c>
      <c r="L59" s="12"/>
      <c r="M59" s="12"/>
      <c r="N59" s="12"/>
      <c r="O59" s="12"/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1"/>
      <c r="W59" s="85"/>
      <c r="X59" s="12"/>
      <c r="Y59" s="12" t="s">
        <v>12</v>
      </c>
      <c r="Z59" s="12" t="s">
        <v>14</v>
      </c>
      <c r="AA59" s="23">
        <f>IF(ISBLANK(#REF!),"",IF(K59&gt;5,ROUND(0.5*(K59-5),2),0))</f>
        <v>0.84</v>
      </c>
      <c r="AB59" s="23">
        <f>IF(ISBLANK(#REF!),"",IF(L59="ΝΑΙ",6,(IF(M59="ΝΑΙ",4,0))))</f>
        <v>0</v>
      </c>
      <c r="AC59" s="23">
        <f>IF(ISBLANK(#REF!),"",IF(E59="ΠΕ23",IF(N59="ΝΑΙ",3,(IF(O59="ΝΑΙ",2,0))),IF(N59="ΝΑΙ",3,(IF(O59="ΝΑΙ",2,0)))))</f>
        <v>0</v>
      </c>
      <c r="AD59" s="23">
        <f>IF(ISBLANK(#REF!),"",MAX(AB59:AC59))</f>
        <v>0</v>
      </c>
      <c r="AE59" s="23">
        <f>IF(ISBLANK(#REF!),"",MIN(3,0.5*INT((P59*12+Q59+ROUND(R59/30,0))/6)))</f>
        <v>0</v>
      </c>
      <c r="AF59" s="23">
        <f>IF(ISBLANK(#REF!),"",0.25*(S59*12+T59+ROUND(U59/30,0)))</f>
        <v>0</v>
      </c>
      <c r="AG59" s="27">
        <f>IF(ISBLANK(#REF!),"",IF(V59&gt;=67%,7,0))</f>
        <v>0</v>
      </c>
      <c r="AH59" s="27">
        <f>IF(ISBLANK(#REF!),"",IF(W59&gt;=1,7,0))</f>
        <v>0</v>
      </c>
      <c r="AI59" s="27">
        <f>IF(ISBLANK(#REF!),"",IF(X59="ΠΟΛΥΤΕΚΝΟΣ",7,IF(X59="ΤΡΙΤΕΚΝΟΣ",3,0)))</f>
        <v>0</v>
      </c>
      <c r="AJ59" s="27">
        <f>IF(ISBLANK(#REF!),"",MAX(AG59:AI59))</f>
        <v>0</v>
      </c>
      <c r="AK59" s="181">
        <f>IF(ISBLANK(#REF!),"",AA59+SUM(AD59:AF59,AJ59))</f>
        <v>0.84</v>
      </c>
    </row>
    <row r="60" spans="1:37" s="8" customFormat="1">
      <c r="A60" s="28">
        <f>IF(ISBLANK(#REF!),"",IF(ISNUMBER(A59),A59+1,1))</f>
        <v>50</v>
      </c>
      <c r="B60" s="8" t="s">
        <v>213</v>
      </c>
      <c r="C60" s="8" t="s">
        <v>98</v>
      </c>
      <c r="D60" s="8" t="s">
        <v>268</v>
      </c>
      <c r="E60" s="8" t="s">
        <v>44</v>
      </c>
      <c r="F60" s="8" t="s">
        <v>89</v>
      </c>
      <c r="G60" s="8" t="s">
        <v>61</v>
      </c>
      <c r="H60" s="8" t="s">
        <v>14</v>
      </c>
      <c r="I60" s="8" t="s">
        <v>13</v>
      </c>
      <c r="J60" s="37">
        <v>42025</v>
      </c>
      <c r="K60" s="51">
        <v>6.66</v>
      </c>
      <c r="L60" s="12"/>
      <c r="M60" s="12"/>
      <c r="N60" s="12"/>
      <c r="O60" s="12"/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11"/>
      <c r="W60" s="85"/>
      <c r="X60" s="12"/>
      <c r="Y60" s="12" t="s">
        <v>14</v>
      </c>
      <c r="Z60" s="12" t="s">
        <v>14</v>
      </c>
      <c r="AA60" s="23">
        <f>IF(ISBLANK(#REF!),"",IF(K60&gt;5,ROUND(0.5*(K60-5),2),0))</f>
        <v>0.83</v>
      </c>
      <c r="AB60" s="23">
        <f>IF(ISBLANK(#REF!),"",IF(L60="ΝΑΙ",6,(IF(M60="ΝΑΙ",4,0))))</f>
        <v>0</v>
      </c>
      <c r="AC60" s="23">
        <f>IF(ISBLANK(#REF!),"",IF(E60="ΠΕ23",IF(N60="ΝΑΙ",3,(IF(O60="ΝΑΙ",2,0))),IF(N60="ΝΑΙ",3,(IF(O60="ΝΑΙ",2,0)))))</f>
        <v>0</v>
      </c>
      <c r="AD60" s="23">
        <f>IF(ISBLANK(#REF!),"",MAX(AB60:AC60))</f>
        <v>0</v>
      </c>
      <c r="AE60" s="23">
        <f>IF(ISBLANK(#REF!),"",MIN(3,0.5*INT((P60*12+Q60+ROUND(R60/30,0))/6)))</f>
        <v>0</v>
      </c>
      <c r="AF60" s="23">
        <f>IF(ISBLANK(#REF!),"",0.25*(S60*12+T60+ROUND(U60/30,0)))</f>
        <v>0</v>
      </c>
      <c r="AG60" s="27">
        <f>IF(ISBLANK(#REF!),"",IF(V60&gt;=67%,7,0))</f>
        <v>0</v>
      </c>
      <c r="AH60" s="27">
        <f>IF(ISBLANK(#REF!),"",IF(W60&gt;=1,7,0))</f>
        <v>0</v>
      </c>
      <c r="AI60" s="27">
        <f>IF(ISBLANK(#REF!),"",IF(X60="ΠΟΛΥΤΕΚΝΟΣ",7,IF(X60="ΤΡΙΤΕΚΝΟΣ",3,0)))</f>
        <v>0</v>
      </c>
      <c r="AJ60" s="27">
        <f>IF(ISBLANK(#REF!),"",MAX(AG60:AI60))</f>
        <v>0</v>
      </c>
      <c r="AK60" s="181">
        <f>IF(ISBLANK(#REF!),"",AA60+SUM(AD60:AF60,AJ60))</f>
        <v>0.83</v>
      </c>
    </row>
    <row r="61" spans="1:37" s="8" customFormat="1">
      <c r="A61" s="28">
        <f>IF(ISBLANK(#REF!),"",IF(ISNUMBER(A60),A60+1,1))</f>
        <v>51</v>
      </c>
      <c r="B61" s="8" t="s">
        <v>174</v>
      </c>
      <c r="C61" s="8" t="s">
        <v>358</v>
      </c>
      <c r="D61" s="8" t="s">
        <v>422</v>
      </c>
      <c r="E61" s="8" t="s">
        <v>44</v>
      </c>
      <c r="F61" s="8" t="s">
        <v>89</v>
      </c>
      <c r="G61" s="8" t="s">
        <v>61</v>
      </c>
      <c r="H61" s="8" t="s">
        <v>14</v>
      </c>
      <c r="I61" s="8" t="s">
        <v>13</v>
      </c>
      <c r="J61" s="37">
        <v>42501</v>
      </c>
      <c r="K61" s="51">
        <v>6.66</v>
      </c>
      <c r="L61" s="12"/>
      <c r="M61" s="12"/>
      <c r="N61" s="12"/>
      <c r="O61" s="12"/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11"/>
      <c r="W61" s="85"/>
      <c r="X61" s="12"/>
      <c r="Y61" s="12" t="s">
        <v>14</v>
      </c>
      <c r="Z61" s="12" t="s">
        <v>14</v>
      </c>
      <c r="AA61" s="23">
        <f>IF(ISBLANK(#REF!),"",IF(K61&gt;5,ROUND(0.5*(K61-5),2),0))</f>
        <v>0.83</v>
      </c>
      <c r="AB61" s="23">
        <f>IF(ISBLANK(#REF!),"",IF(L61="ΝΑΙ",6,(IF(M61="ΝΑΙ",4,0))))</f>
        <v>0</v>
      </c>
      <c r="AC61" s="23">
        <f>IF(ISBLANK(#REF!),"",IF(E61="ΠΕ23",IF(N61="ΝΑΙ",3,(IF(O61="ΝΑΙ",2,0))),IF(N61="ΝΑΙ",3,(IF(O61="ΝΑΙ",2,0)))))</f>
        <v>0</v>
      </c>
      <c r="AD61" s="23">
        <f>IF(ISBLANK(#REF!),"",MAX(AB61:AC61))</f>
        <v>0</v>
      </c>
      <c r="AE61" s="23">
        <f>IF(ISBLANK(#REF!),"",MIN(3,0.5*INT((P61*12+Q61+ROUND(R61/30,0))/6)))</f>
        <v>0</v>
      </c>
      <c r="AF61" s="23">
        <f>IF(ISBLANK(#REF!),"",0.25*(S61*12+T61+ROUND(U61/30,0)))</f>
        <v>0</v>
      </c>
      <c r="AG61" s="27">
        <f>IF(ISBLANK(#REF!),"",IF(V61&gt;=67%,7,0))</f>
        <v>0</v>
      </c>
      <c r="AH61" s="27">
        <f>IF(ISBLANK(#REF!),"",IF(W61&gt;=1,7,0))</f>
        <v>0</v>
      </c>
      <c r="AI61" s="27">
        <f>IF(ISBLANK(#REF!),"",IF(X61="ΠΟΛΥΤΕΚΝΟΣ",7,IF(X61="ΤΡΙΤΕΚΝΟΣ",3,0)))</f>
        <v>0</v>
      </c>
      <c r="AJ61" s="27">
        <f>IF(ISBLANK(#REF!),"",MAX(AG61:AI61))</f>
        <v>0</v>
      </c>
      <c r="AK61" s="181">
        <f>IF(ISBLANK(#REF!),"",AA61+SUM(AD61:AF61,AJ61))</f>
        <v>0.83</v>
      </c>
    </row>
    <row r="62" spans="1:37" s="8" customFormat="1" ht="30">
      <c r="A62" s="28">
        <f>IF(ISBLANK(#REF!),"",IF(ISNUMBER(A61),A61+1,1))</f>
        <v>52</v>
      </c>
      <c r="B62" s="9" t="s">
        <v>677</v>
      </c>
      <c r="C62" s="8" t="s">
        <v>251</v>
      </c>
      <c r="D62" s="8" t="s">
        <v>184</v>
      </c>
      <c r="E62" s="8" t="s">
        <v>44</v>
      </c>
      <c r="F62" s="8" t="s">
        <v>89</v>
      </c>
      <c r="G62" s="8" t="s">
        <v>61</v>
      </c>
      <c r="H62" s="8" t="s">
        <v>14</v>
      </c>
      <c r="I62" s="8" t="s">
        <v>13</v>
      </c>
      <c r="J62" s="37">
        <v>41781</v>
      </c>
      <c r="K62" s="51">
        <v>6.61</v>
      </c>
      <c r="L62" s="12"/>
      <c r="M62" s="12"/>
      <c r="N62" s="12"/>
      <c r="O62" s="12"/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1"/>
      <c r="W62" s="85"/>
      <c r="X62" s="12"/>
      <c r="Y62" s="12" t="s">
        <v>14</v>
      </c>
      <c r="Z62" s="12" t="s">
        <v>14</v>
      </c>
      <c r="AA62" s="23">
        <f>IF(ISBLANK(#REF!),"",IF(K62&gt;5,ROUND(0.5*(K62-5),2),0))</f>
        <v>0.81</v>
      </c>
      <c r="AB62" s="23">
        <f>IF(ISBLANK(#REF!),"",IF(L62="ΝΑΙ",6,(IF(M62="ΝΑΙ",4,0))))</f>
        <v>0</v>
      </c>
      <c r="AC62" s="23">
        <f>IF(ISBLANK(#REF!),"",IF(E62="ΠΕ23",IF(N62="ΝΑΙ",3,(IF(O62="ΝΑΙ",2,0))),IF(N62="ΝΑΙ",3,(IF(O62="ΝΑΙ",2,0)))))</f>
        <v>0</v>
      </c>
      <c r="AD62" s="23">
        <f>IF(ISBLANK(#REF!),"",MAX(AB62:AC62))</f>
        <v>0</v>
      </c>
      <c r="AE62" s="23">
        <f>IF(ISBLANK(#REF!),"",MIN(3,0.5*INT((P62*12+Q62+ROUND(R62/30,0))/6)))</f>
        <v>0</v>
      </c>
      <c r="AF62" s="23">
        <f>IF(ISBLANK(#REF!),"",0.25*(S62*12+T62+ROUND(U62/30,0)))</f>
        <v>0</v>
      </c>
      <c r="AG62" s="27">
        <f>IF(ISBLANK(#REF!),"",IF(V62&gt;=67%,7,0))</f>
        <v>0</v>
      </c>
      <c r="AH62" s="27">
        <f>IF(ISBLANK(#REF!),"",IF(W62&gt;=1,7,0))</f>
        <v>0</v>
      </c>
      <c r="AI62" s="27">
        <f>IF(ISBLANK(#REF!),"",IF(X62="ΠΟΛΥΤΕΚΝΟΣ",7,IF(X62="ΤΡΙΤΕΚΝΟΣ",3,0)))</f>
        <v>0</v>
      </c>
      <c r="AJ62" s="27">
        <f>IF(ISBLANK(#REF!),"",MAX(AG62:AI62))</f>
        <v>0</v>
      </c>
      <c r="AK62" s="181">
        <f>IF(ISBLANK(#REF!),"",AA62+SUM(AD62:AF62,AJ62))</f>
        <v>0.81</v>
      </c>
    </row>
    <row r="63" spans="1:37" s="8" customFormat="1">
      <c r="A63" s="28">
        <f>IF(ISBLANK(#REF!),"",IF(ISNUMBER(A62),A62+1,1))</f>
        <v>53</v>
      </c>
      <c r="B63" s="8" t="s">
        <v>602</v>
      </c>
      <c r="C63" s="8" t="s">
        <v>679</v>
      </c>
      <c r="D63" s="8" t="s">
        <v>107</v>
      </c>
      <c r="E63" s="8" t="s">
        <v>44</v>
      </c>
      <c r="F63" s="8" t="s">
        <v>89</v>
      </c>
      <c r="G63" s="8" t="s">
        <v>61</v>
      </c>
      <c r="H63" s="8" t="s">
        <v>14</v>
      </c>
      <c r="I63" s="8" t="s">
        <v>13</v>
      </c>
      <c r="J63" s="37">
        <v>42341</v>
      </c>
      <c r="K63" s="51">
        <v>6.57</v>
      </c>
      <c r="L63" s="12"/>
      <c r="M63" s="12"/>
      <c r="N63" s="12"/>
      <c r="O63" s="12"/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11"/>
      <c r="W63" s="85"/>
      <c r="X63" s="12"/>
      <c r="Y63" s="12" t="s">
        <v>14</v>
      </c>
      <c r="Z63" s="12" t="s">
        <v>14</v>
      </c>
      <c r="AA63" s="23">
        <f>IF(ISBLANK(#REF!),"",IF(K63&gt;5,ROUND(0.5*(K63-5),2),0))</f>
        <v>0.79</v>
      </c>
      <c r="AB63" s="23">
        <f>IF(ISBLANK(#REF!),"",IF(L63="ΝΑΙ",6,(IF(M63="ΝΑΙ",4,0))))</f>
        <v>0</v>
      </c>
      <c r="AC63" s="23">
        <f>IF(ISBLANK(#REF!),"",IF(E63="ΠΕ23",IF(N63="ΝΑΙ",3,(IF(O63="ΝΑΙ",2,0))),IF(N63="ΝΑΙ",3,(IF(O63="ΝΑΙ",2,0)))))</f>
        <v>0</v>
      </c>
      <c r="AD63" s="23">
        <f>IF(ISBLANK(#REF!),"",MAX(AB63:AC63))</f>
        <v>0</v>
      </c>
      <c r="AE63" s="23">
        <f>IF(ISBLANK(#REF!),"",MIN(3,0.5*INT((P63*12+Q63+ROUND(R63/30,0))/6)))</f>
        <v>0</v>
      </c>
      <c r="AF63" s="23">
        <f>IF(ISBLANK(#REF!),"",0.25*(S63*12+T63+ROUND(U63/30,0)))</f>
        <v>0</v>
      </c>
      <c r="AG63" s="27">
        <f>IF(ISBLANK(#REF!),"",IF(V63&gt;=67%,7,0))</f>
        <v>0</v>
      </c>
      <c r="AH63" s="27">
        <f>IF(ISBLANK(#REF!),"",IF(W63&gt;=1,7,0))</f>
        <v>0</v>
      </c>
      <c r="AI63" s="27">
        <f>IF(ISBLANK(#REF!),"",IF(X63="ΠΟΛΥΤΕΚΝΟΣ",7,IF(X63="ΤΡΙΤΕΚΝΟΣ",3,0)))</f>
        <v>0</v>
      </c>
      <c r="AJ63" s="27">
        <f>IF(ISBLANK(#REF!),"",MAX(AG63:AI63))</f>
        <v>0</v>
      </c>
      <c r="AK63" s="181">
        <f>IF(ISBLANK(#REF!),"",AA63+SUM(AD63:AF63,AJ63))</f>
        <v>0.79</v>
      </c>
    </row>
    <row r="64" spans="1:37" s="8" customFormat="1">
      <c r="A64" s="28">
        <f>IF(ISBLANK(#REF!),"",IF(ISNUMBER(A63),A63+1,1))</f>
        <v>54</v>
      </c>
      <c r="B64" s="8" t="s">
        <v>794</v>
      </c>
      <c r="C64" s="8" t="s">
        <v>107</v>
      </c>
      <c r="D64" s="8" t="s">
        <v>167</v>
      </c>
      <c r="E64" s="8" t="s">
        <v>44</v>
      </c>
      <c r="F64" s="8" t="s">
        <v>89</v>
      </c>
      <c r="G64" s="8" t="s">
        <v>61</v>
      </c>
      <c r="H64" s="8" t="s">
        <v>14</v>
      </c>
      <c r="I64" s="8" t="s">
        <v>13</v>
      </c>
      <c r="J64" s="37">
        <v>39765</v>
      </c>
      <c r="K64" s="51">
        <v>6.52</v>
      </c>
      <c r="L64" s="12"/>
      <c r="M64" s="12"/>
      <c r="N64" s="12"/>
      <c r="O64" s="12"/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11"/>
      <c r="W64" s="85"/>
      <c r="X64" s="12"/>
      <c r="Y64" s="12" t="s">
        <v>14</v>
      </c>
      <c r="Z64" s="12" t="s">
        <v>14</v>
      </c>
      <c r="AA64" s="105">
        <f>IF(ISBLANK(#REF!),"",IF(K64&gt;5,ROUND(0.5*(K64-5),2),0))</f>
        <v>0.76</v>
      </c>
      <c r="AB64" s="105">
        <f>IF(ISBLANK(#REF!),"",IF(L64="ΝΑΙ",6,(IF(M64="ΝΑΙ",4,0))))</f>
        <v>0</v>
      </c>
      <c r="AC64" s="23">
        <f>IF(ISBLANK(#REF!),"",IF(E64="ΠΕ23",IF(N64="ΝΑΙ",3,(IF(O64="ΝΑΙ",2,0))),IF(N64="ΝΑΙ",3,(IF(O64="ΝΑΙ",2,0)))))</f>
        <v>0</v>
      </c>
      <c r="AD64" s="23">
        <f>IF(ISBLANK(#REF!),"",MAX(AB64:AC64))</f>
        <v>0</v>
      </c>
      <c r="AE64" s="105">
        <f>IF(ISBLANK(#REF!),"",MIN(3,0.5*INT((P64*12+Q64+ROUND(R64/30,0))/6)))</f>
        <v>0</v>
      </c>
      <c r="AF64" s="105">
        <f>IF(ISBLANK(#REF!),"",0.25*(S64*12+T64+ROUND(U64/30,0)))</f>
        <v>0</v>
      </c>
      <c r="AG64" s="105">
        <f>IF(ISBLANK(#REF!),"",IF(V64&gt;=67%,7,0))</f>
        <v>0</v>
      </c>
      <c r="AH64" s="105">
        <f>IF(ISBLANK(#REF!),"",IF(W64&gt;=1,7,0))</f>
        <v>0</v>
      </c>
      <c r="AI64" s="105">
        <f>IF(ISBLANK(#REF!),"",IF(X64="ΠΟΛΥΤΕΚΝΟΣ",7,IF(X64="ΤΡΙΤΕΚΝΟΣ",3,0)))</f>
        <v>0</v>
      </c>
      <c r="AJ64" s="105">
        <f>IF(ISBLANK(#REF!),"",MAX(AG64:AI64))</f>
        <v>0</v>
      </c>
      <c r="AK64" s="181">
        <f>IF(ISBLANK(#REF!),"",AA64+SUM(AD64:AF64,AJ64))</f>
        <v>0.76</v>
      </c>
    </row>
    <row r="65" spans="1:37" s="8" customFormat="1">
      <c r="A65" s="28">
        <f>IF(ISBLANK(#REF!),"",IF(ISNUMBER(A64),A64+1,1))</f>
        <v>55</v>
      </c>
      <c r="B65" s="8" t="s">
        <v>743</v>
      </c>
      <c r="C65" s="8" t="s">
        <v>134</v>
      </c>
      <c r="D65" s="8" t="s">
        <v>96</v>
      </c>
      <c r="E65" s="8" t="s">
        <v>44</v>
      </c>
      <c r="F65" s="8" t="s">
        <v>89</v>
      </c>
      <c r="G65" s="8" t="s">
        <v>61</v>
      </c>
      <c r="H65" s="8" t="s">
        <v>14</v>
      </c>
      <c r="I65" s="8" t="s">
        <v>13</v>
      </c>
      <c r="J65" s="37">
        <v>42318</v>
      </c>
      <c r="K65" s="51">
        <v>6.47</v>
      </c>
      <c r="L65" s="12"/>
      <c r="M65" s="12"/>
      <c r="N65" s="12"/>
      <c r="O65" s="12"/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11"/>
      <c r="W65" s="85"/>
      <c r="X65" s="12"/>
      <c r="Y65" s="12" t="s">
        <v>14</v>
      </c>
      <c r="Z65" s="12" t="s">
        <v>14</v>
      </c>
      <c r="AA65" s="23">
        <f>IF(ISBLANK(#REF!),"",IF(K65&gt;5,ROUND(0.5*(K65-5),2),0))</f>
        <v>0.74</v>
      </c>
      <c r="AB65" s="23">
        <f>IF(ISBLANK(#REF!),"",IF(L65="ΝΑΙ",6,(IF(M65="ΝΑΙ",4,0))))</f>
        <v>0</v>
      </c>
      <c r="AC65" s="23">
        <f>IF(ISBLANK(#REF!),"",IF(E65="ΠΕ23",IF(N65="ΝΑΙ",3,(IF(O65="ΝΑΙ",2,0))),IF(N65="ΝΑΙ",3,(IF(O65="ΝΑΙ",2,0)))))</f>
        <v>0</v>
      </c>
      <c r="AD65" s="23">
        <f>IF(ISBLANK(#REF!),"",MAX(AB65:AC65))</f>
        <v>0</v>
      </c>
      <c r="AE65" s="23">
        <f>IF(ISBLANK(#REF!),"",MIN(3,0.5*INT((P65*12+Q65+ROUND(R65/30,0))/6)))</f>
        <v>0</v>
      </c>
      <c r="AF65" s="23">
        <f>IF(ISBLANK(#REF!),"",0.25*(S65*12+T65+ROUND(U65/30,0)))</f>
        <v>0</v>
      </c>
      <c r="AG65" s="27">
        <f>IF(ISBLANK(#REF!),"",IF(V65&gt;=67%,7,0))</f>
        <v>0</v>
      </c>
      <c r="AH65" s="27">
        <f>IF(ISBLANK(#REF!),"",IF(W65&gt;=1,7,0))</f>
        <v>0</v>
      </c>
      <c r="AI65" s="27">
        <f>IF(ISBLANK(#REF!),"",IF(X65="ΠΟΛΥΤΕΚΝΟΣ",7,IF(X65="ΤΡΙΤΕΚΝΟΣ",3,0)))</f>
        <v>0</v>
      </c>
      <c r="AJ65" s="27">
        <f>IF(ISBLANK(#REF!),"",MAX(AG65:AI65))</f>
        <v>0</v>
      </c>
      <c r="AK65" s="181">
        <f>IF(ISBLANK(#REF!),"",AA65+SUM(AD65:AF65,AJ65))</f>
        <v>0.74</v>
      </c>
    </row>
    <row r="66" spans="1:37" s="8" customFormat="1">
      <c r="A66" s="28">
        <f>IF(ISBLANK(#REF!),"",IF(ISNUMBER(A65),A65+1,1))</f>
        <v>56</v>
      </c>
      <c r="B66" s="8" t="s">
        <v>750</v>
      </c>
      <c r="C66" s="8" t="s">
        <v>98</v>
      </c>
      <c r="D66" s="8" t="s">
        <v>313</v>
      </c>
      <c r="E66" s="8" t="s">
        <v>44</v>
      </c>
      <c r="F66" s="8" t="s">
        <v>89</v>
      </c>
      <c r="G66" s="8" t="s">
        <v>61</v>
      </c>
      <c r="H66" s="8" t="s">
        <v>14</v>
      </c>
      <c r="I66" s="8" t="s">
        <v>13</v>
      </c>
      <c r="J66" s="37">
        <v>38516</v>
      </c>
      <c r="K66" s="51">
        <v>6.4</v>
      </c>
      <c r="L66" s="12"/>
      <c r="M66" s="12"/>
      <c r="N66" s="12"/>
      <c r="O66" s="12"/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11"/>
      <c r="W66" s="85"/>
      <c r="X66" s="12"/>
      <c r="Y66" s="12" t="s">
        <v>14</v>
      </c>
      <c r="Z66" s="12" t="s">
        <v>14</v>
      </c>
      <c r="AA66" s="23">
        <f>IF(ISBLANK(#REF!),"",IF(K66&gt;5,ROUND(0.5*(K66-5),2),0))</f>
        <v>0.7</v>
      </c>
      <c r="AB66" s="23">
        <f>IF(ISBLANK(#REF!),"",IF(L66="ΝΑΙ",6,(IF(M66="ΝΑΙ",4,0))))</f>
        <v>0</v>
      </c>
      <c r="AC66" s="23">
        <f>IF(ISBLANK(#REF!),"",IF(E66="ΠΕ23",IF(N66="ΝΑΙ",3,(IF(O66="ΝΑΙ",2,0))),IF(N66="ΝΑΙ",3,(IF(O66="ΝΑΙ",2,0)))))</f>
        <v>0</v>
      </c>
      <c r="AD66" s="23">
        <f>IF(ISBLANK(#REF!),"",MAX(AB66:AC66))</f>
        <v>0</v>
      </c>
      <c r="AE66" s="23">
        <f>IF(ISBLANK(#REF!),"",MIN(3,0.5*INT((P66*12+Q66+ROUND(R66/30,0))/6)))</f>
        <v>0</v>
      </c>
      <c r="AF66" s="23">
        <f>IF(ISBLANK(#REF!),"",0.25*(S66*12+T66+ROUND(U66/30,0)))</f>
        <v>0</v>
      </c>
      <c r="AG66" s="27">
        <f>IF(ISBLANK(#REF!),"",IF(V66&gt;=67%,7,0))</f>
        <v>0</v>
      </c>
      <c r="AH66" s="27">
        <f>IF(ISBLANK(#REF!),"",IF(W66&gt;=1,7,0))</f>
        <v>0</v>
      </c>
      <c r="AI66" s="27">
        <f>IF(ISBLANK(#REF!),"",IF(X66="ΠΟΛΥΤΕΚΝΟΣ",7,IF(X66="ΤΡΙΤΕΚΝΟΣ",3,0)))</f>
        <v>0</v>
      </c>
      <c r="AJ66" s="27">
        <f>IF(ISBLANK(#REF!),"",MAX(AG66:AI66))</f>
        <v>0</v>
      </c>
      <c r="AK66" s="181">
        <f>IF(ISBLANK(#REF!),"",AA66+SUM(AD66:AF66,AJ66))</f>
        <v>0.7</v>
      </c>
    </row>
    <row r="67" spans="1:37" s="8" customFormat="1">
      <c r="A67" s="28">
        <f>IF(ISBLANK(#REF!),"",IF(ISNUMBER(A66),A66+1,1))</f>
        <v>57</v>
      </c>
      <c r="B67" s="8" t="s">
        <v>726</v>
      </c>
      <c r="C67" s="8" t="s">
        <v>195</v>
      </c>
      <c r="D67" s="8" t="s">
        <v>130</v>
      </c>
      <c r="E67" s="8" t="s">
        <v>44</v>
      </c>
      <c r="F67" s="8" t="s">
        <v>89</v>
      </c>
      <c r="G67" s="8" t="s">
        <v>61</v>
      </c>
      <c r="H67" s="8" t="s">
        <v>14</v>
      </c>
      <c r="I67" s="8" t="s">
        <v>13</v>
      </c>
      <c r="J67" s="37">
        <v>41205</v>
      </c>
      <c r="K67" s="51">
        <v>6.31</v>
      </c>
      <c r="L67" s="12"/>
      <c r="M67" s="12"/>
      <c r="N67" s="12"/>
      <c r="O67" s="12"/>
      <c r="P67" s="8">
        <v>0</v>
      </c>
      <c r="Q67" s="8">
        <v>5</v>
      </c>
      <c r="R67" s="8">
        <v>0</v>
      </c>
      <c r="S67" s="8">
        <v>0</v>
      </c>
      <c r="T67" s="8">
        <v>0</v>
      </c>
      <c r="U67" s="8">
        <v>0</v>
      </c>
      <c r="V67" s="11"/>
      <c r="W67" s="85"/>
      <c r="X67" s="12"/>
      <c r="Y67" s="12" t="s">
        <v>14</v>
      </c>
      <c r="Z67" s="12" t="s">
        <v>14</v>
      </c>
      <c r="AA67" s="23">
        <f>IF(ISBLANK(#REF!),"",IF(K67&gt;5,ROUND(0.5*(K67-5),2),0))</f>
        <v>0.66</v>
      </c>
      <c r="AB67" s="23">
        <f>IF(ISBLANK(#REF!),"",IF(L67="ΝΑΙ",6,(IF(M67="ΝΑΙ",4,0))))</f>
        <v>0</v>
      </c>
      <c r="AC67" s="23">
        <f>IF(ISBLANK(#REF!),"",IF(E67="ΠΕ23",IF(N67="ΝΑΙ",3,(IF(O67="ΝΑΙ",2,0))),IF(N67="ΝΑΙ",3,(IF(O67="ΝΑΙ",2,0)))))</f>
        <v>0</v>
      </c>
      <c r="AD67" s="23">
        <f>IF(ISBLANK(#REF!),"",MAX(AB67:AC67))</f>
        <v>0</v>
      </c>
      <c r="AE67" s="23">
        <f>IF(ISBLANK(#REF!),"",MIN(3,0.5*INT((P67*12+Q67+ROUND(R67/30,0))/6)))</f>
        <v>0</v>
      </c>
      <c r="AF67" s="23">
        <f>IF(ISBLANK(#REF!),"",0.25*(S67*12+T67+ROUND(U67/30,0)))</f>
        <v>0</v>
      </c>
      <c r="AG67" s="27">
        <f>IF(ISBLANK(#REF!),"",IF(V67&gt;=67%,7,0))</f>
        <v>0</v>
      </c>
      <c r="AH67" s="27">
        <f>IF(ISBLANK(#REF!),"",IF(W67&gt;=1,7,0))</f>
        <v>0</v>
      </c>
      <c r="AI67" s="27">
        <f>IF(ISBLANK(#REF!),"",IF(X67="ΠΟΛΥΤΕΚΝΟΣ",7,IF(X67="ΤΡΙΤΕΚΝΟΣ",3,0)))</f>
        <v>0</v>
      </c>
      <c r="AJ67" s="27">
        <f>IF(ISBLANK(#REF!),"",MAX(AG67:AI67))</f>
        <v>0</v>
      </c>
      <c r="AK67" s="181">
        <f>IF(ISBLANK(#REF!),"",AA67+SUM(AD67:AF67,AJ67))</f>
        <v>0.66</v>
      </c>
    </row>
    <row r="68" spans="1:37" s="8" customFormat="1">
      <c r="A68" s="28">
        <f>IF(ISBLANK(#REF!),"",IF(ISNUMBER(A67),A67+1,1))</f>
        <v>58</v>
      </c>
      <c r="B68" s="8" t="s">
        <v>804</v>
      </c>
      <c r="C68" s="8" t="s">
        <v>98</v>
      </c>
      <c r="D68" s="8" t="s">
        <v>127</v>
      </c>
      <c r="E68" s="8" t="s">
        <v>44</v>
      </c>
      <c r="F68" s="8" t="s">
        <v>89</v>
      </c>
      <c r="G68" s="8" t="s">
        <v>61</v>
      </c>
      <c r="H68" s="8" t="s">
        <v>14</v>
      </c>
      <c r="I68" s="8" t="s">
        <v>13</v>
      </c>
      <c r="J68" s="37">
        <v>41374</v>
      </c>
      <c r="K68" s="51">
        <v>6.26</v>
      </c>
      <c r="L68" s="12"/>
      <c r="M68" s="12"/>
      <c r="N68" s="12"/>
      <c r="O68" s="12"/>
      <c r="P68" s="8">
        <v>0</v>
      </c>
      <c r="Q68" s="8">
        <v>5</v>
      </c>
      <c r="R68" s="8">
        <v>0</v>
      </c>
      <c r="S68" s="8">
        <v>0</v>
      </c>
      <c r="T68" s="8">
        <v>0</v>
      </c>
      <c r="U68" s="8">
        <v>0</v>
      </c>
      <c r="V68" s="11"/>
      <c r="W68" s="85"/>
      <c r="X68" s="12"/>
      <c r="Y68" s="12" t="s">
        <v>14</v>
      </c>
      <c r="Z68" s="12" t="s">
        <v>14</v>
      </c>
      <c r="AA68" s="105">
        <f>IF(ISBLANK(#REF!),"",IF(K68&gt;5,ROUND(0.5*(K68-5),2),0))</f>
        <v>0.63</v>
      </c>
      <c r="AB68" s="105">
        <f>IF(ISBLANK(#REF!),"",IF(L68="ΝΑΙ",6,(IF(M68="ΝΑΙ",4,0))))</f>
        <v>0</v>
      </c>
      <c r="AC68" s="23">
        <f>IF(ISBLANK(#REF!),"",IF(E68="ΠΕ23",IF(N68="ΝΑΙ",3,(IF(O68="ΝΑΙ",2,0))),IF(N68="ΝΑΙ",3,(IF(O68="ΝΑΙ",2,0)))))</f>
        <v>0</v>
      </c>
      <c r="AD68" s="23">
        <f>IF(ISBLANK(#REF!),"",MAX(AB68:AC68))</f>
        <v>0</v>
      </c>
      <c r="AE68" s="105">
        <f>IF(ISBLANK(#REF!),"",MIN(3,0.5*INT((P68*12+Q68+ROUND(R68/30,0))/6)))</f>
        <v>0</v>
      </c>
      <c r="AF68" s="105">
        <f>IF(ISBLANK(#REF!),"",0.25*(S68*12+T68+ROUND(U68/30,0)))</f>
        <v>0</v>
      </c>
      <c r="AG68" s="105">
        <f>IF(ISBLANK(#REF!),"",IF(V68&gt;=67%,7,0))</f>
        <v>0</v>
      </c>
      <c r="AH68" s="105">
        <f>IF(ISBLANK(#REF!),"",IF(W68&gt;=1,7,0))</f>
        <v>0</v>
      </c>
      <c r="AI68" s="105">
        <f>IF(ISBLANK(#REF!),"",IF(X68="ΠΟΛΥΤΕΚΝΟΣ",7,IF(X68="ΤΡΙΤΕΚΝΟΣ",3,0)))</f>
        <v>0</v>
      </c>
      <c r="AJ68" s="105">
        <f>IF(ISBLANK(#REF!),"",MAX(AG68:AI68))</f>
        <v>0</v>
      </c>
      <c r="AK68" s="181">
        <f>IF(ISBLANK(#REF!),"",AA68+SUM(AD68:AF68,AJ68))</f>
        <v>0.63</v>
      </c>
    </row>
  </sheetData>
  <sortState ref="B11:AN68">
    <sortCondition descending="1" ref="AK11:AK68"/>
    <sortCondition ref="J11:J68"/>
    <sortCondition descending="1" ref="K11:K68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53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52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10 E1:E68">
    <cfRule type="expression" dxfId="51" priority="16">
      <formula>AND($E1="ΠΕ23",$H1="ΌΧΙ")</formula>
    </cfRule>
  </conditionalFormatting>
  <conditionalFormatting sqref="G1:G10 E1:E68">
    <cfRule type="expression" dxfId="50" priority="15">
      <formula>OR(AND($E1="ΠΕ23",$G1="ΑΠΑΙΤΕΙΤΑΙ"),AND($E1="ΠΕ25",$G1="ΔΕΝ ΑΠΑΙΤΕΙΤΑΙ"))</formula>
    </cfRule>
  </conditionalFormatting>
  <conditionalFormatting sqref="G1:H10">
    <cfRule type="expression" dxfId="49" priority="14">
      <formula>AND($G1="ΔΕΝ ΑΠΑΙΤΕΙΤΑΙ",$H1="ΌΧΙ")</formula>
    </cfRule>
  </conditionalFormatting>
  <conditionalFormatting sqref="E1:F10">
    <cfRule type="expression" dxfId="48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68">
    <cfRule type="expression" dxfId="47" priority="12">
      <formula>OR(AND($E11&lt;&gt;"ΠΕ23",$H11="ΝΑΙ",$I11="ΕΠΙΚΟΥΡΙΚΟΣ"),AND($E11&lt;&gt;"ΠΕ23",$H11="ΌΧΙ",$I11="ΚΥΡΙΟΣ"))</formula>
    </cfRule>
  </conditionalFormatting>
  <conditionalFormatting sqref="E11:G68">
    <cfRule type="expression" dxfId="46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H11:H68">
    <cfRule type="expression" dxfId="45" priority="10">
      <formula>AND($E11="ΠΕ23",$H11="ΌΧΙ")</formula>
    </cfRule>
  </conditionalFormatting>
  <conditionalFormatting sqref="G11:G68">
    <cfRule type="expression" dxfId="44" priority="9">
      <formula>OR(AND($E11="ΠΕ23",$G11="ΑΠΑΙΤΕΙΤΑΙ"),AND($E11="ΠΕ25",$G11="ΔΕΝ ΑΠΑΙΤΕΙΤΑΙ"))</formula>
    </cfRule>
  </conditionalFormatting>
  <conditionalFormatting sqref="G11:H68">
    <cfRule type="expression" dxfId="43" priority="8">
      <formula>AND($G11="ΔΕΝ ΑΠΑΙΤΕΙΤΑΙ",$H11="ΌΧΙ")</formula>
    </cfRule>
  </conditionalFormatting>
  <conditionalFormatting sqref="E11:F68">
    <cfRule type="expression" dxfId="42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29">
    <cfRule type="expression" dxfId="41" priority="6">
      <formula>OR(AND($E11&lt;&gt;"ΠΕ23",$H11="ΝΑΙ",$I11="ΕΠΙΚΟΥΡΙΚΟΣ"),AND($E11&lt;&gt;"ΠΕ23",$H11="ΌΧΙ",$I11="ΚΥΡΙΟΣ"))</formula>
    </cfRule>
  </conditionalFormatting>
  <conditionalFormatting sqref="E11:G29">
    <cfRule type="expression" dxfId="40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9">
    <cfRule type="expression" dxfId="39" priority="4">
      <formula>AND($E11="ΠΕ23",$H11="ΌΧΙ")</formula>
    </cfRule>
  </conditionalFormatting>
  <conditionalFormatting sqref="G11:G29">
    <cfRule type="expression" dxfId="38" priority="3">
      <formula>OR(AND($E11="ΠΕ23",$G11="ΑΠΑΙΤΕΙΤΑΙ"),AND($E11="ΠΕ25",$G11="ΔΕΝ ΑΠΑΙΤΕΙΤΑΙ"))</formula>
    </cfRule>
  </conditionalFormatting>
  <conditionalFormatting sqref="G11:H29">
    <cfRule type="expression" dxfId="37" priority="2">
      <formula>AND($G11="ΔΕΝ ΑΠΑΙΤΕΙΤΑΙ",$H11="ΌΧΙ")</formula>
    </cfRule>
  </conditionalFormatting>
  <conditionalFormatting sqref="E11:F29">
    <cfRule type="expression" dxfId="36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68">
      <formula1>0</formula1>
    </dataValidation>
    <dataValidation type="list" allowBlank="1" showInputMessage="1" showErrorMessage="1" sqref="F11:F68">
      <formula1>ΑΕΙ_ΤΕΙ</formula1>
    </dataValidation>
    <dataValidation type="list" allowBlank="1" showInputMessage="1" showErrorMessage="1" sqref="G11:G68">
      <formula1>ΑΠΑΙΤΕΙΤΑΙ_ΔΕΝ_ΑΠΑΙΤΕΙΤΑΙ</formula1>
    </dataValidation>
    <dataValidation type="list" allowBlank="1" showInputMessage="1" showErrorMessage="1" sqref="E11:E68">
      <formula1>ΚΛΑΔΟΣ_ΕΕΠ</formula1>
    </dataValidation>
    <dataValidation type="decimal" allowBlank="1" showInputMessage="1" showErrorMessage="1" sqref="K11:K68">
      <formula1>0</formula1>
      <formula2>10</formula2>
    </dataValidation>
    <dataValidation type="list" allowBlank="1" showInputMessage="1" showErrorMessage="1" sqref="X11:X68">
      <formula1>ΠΟΛΥΤΕΚΝΟΣ_ΤΡΙΤΕΚΝΟΣ</formula1>
    </dataValidation>
    <dataValidation type="whole" allowBlank="1" showInputMessage="1" showErrorMessage="1" sqref="U11:U68 R11:R68">
      <formula1>0</formula1>
      <formula2>29</formula2>
    </dataValidation>
    <dataValidation type="whole" allowBlank="1" showInputMessage="1" showErrorMessage="1" sqref="T11:T68 Q11:Q68">
      <formula1>0</formula1>
      <formula2>11</formula2>
    </dataValidation>
    <dataValidation type="whole" allowBlank="1" showInputMessage="1" showErrorMessage="1" sqref="S11:S68 P11:P68">
      <formula1>0</formula1>
      <formula2>40</formula2>
    </dataValidation>
    <dataValidation type="list" allowBlank="1" showInputMessage="1" showErrorMessage="1" sqref="Y11:Z68 H11:H68 L11:O68">
      <formula1>NAI_OXI</formula1>
    </dataValidation>
    <dataValidation type="list" allowBlank="1" showInputMessage="1" showErrorMessage="1" sqref="I11:I68">
      <formula1>ΚΑΤΗΓΟΡΙΑ_ΠΙΝΑΚΑ</formula1>
    </dataValidation>
    <dataValidation type="decimal" allowBlank="1" showInputMessage="1" showErrorMessage="1" sqref="V11:V68">
      <formula1>0</formula1>
      <formula2>1</formula2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D30" sqref="D30"/>
    </sheetView>
  </sheetViews>
  <sheetFormatPr defaultRowHeight="15"/>
  <cols>
    <col min="1" max="1" width="6.140625" customWidth="1"/>
    <col min="2" max="2" width="20.5703125" bestFit="1" customWidth="1"/>
    <col min="3" max="3" width="11.85546875" bestFit="1" customWidth="1"/>
    <col min="4" max="4" width="13.140625" bestFit="1" customWidth="1"/>
    <col min="5" max="5" width="30.28515625" bestFit="1" customWidth="1"/>
    <col min="6" max="6" width="97" bestFit="1" customWidth="1"/>
    <col min="7" max="7" width="19.42578125" customWidth="1"/>
  </cols>
  <sheetData>
    <row r="1" spans="1:13">
      <c r="A1" s="5"/>
      <c r="B1" s="169"/>
      <c r="C1" s="5"/>
      <c r="D1" s="5"/>
      <c r="E1" s="5"/>
      <c r="F1" s="5"/>
      <c r="G1" s="5"/>
    </row>
    <row r="2" spans="1:13">
      <c r="A2" s="32"/>
      <c r="B2" s="33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>
      <c r="A3" s="32"/>
      <c r="B3" s="33"/>
      <c r="C3" s="33"/>
      <c r="D3" s="33"/>
      <c r="E3" s="32"/>
      <c r="F3" s="106" t="s">
        <v>858</v>
      </c>
      <c r="G3" s="106"/>
      <c r="H3" s="106"/>
      <c r="I3" s="106"/>
      <c r="J3" s="106"/>
      <c r="K3" s="106"/>
      <c r="L3" s="106"/>
      <c r="M3" s="32"/>
    </row>
    <row r="4" spans="1:13">
      <c r="A4" s="32"/>
      <c r="B4" s="33"/>
      <c r="C4" s="33"/>
      <c r="D4" s="33"/>
      <c r="E4" s="32"/>
      <c r="F4" s="36"/>
      <c r="G4" s="32"/>
      <c r="H4" s="32"/>
      <c r="I4" s="32"/>
      <c r="J4" s="32"/>
      <c r="K4" s="32"/>
      <c r="L4" s="32"/>
      <c r="M4" s="32"/>
    </row>
    <row r="5" spans="1:13" ht="15" customHeight="1">
      <c r="A5" s="230" t="s">
        <v>52</v>
      </c>
      <c r="B5" s="230"/>
      <c r="C5" s="230"/>
      <c r="D5" s="33"/>
      <c r="E5" s="32"/>
      <c r="F5" s="32"/>
      <c r="G5" s="32"/>
      <c r="H5" s="32"/>
      <c r="I5" s="32"/>
      <c r="J5" s="32"/>
      <c r="K5" s="32"/>
      <c r="L5" s="32"/>
      <c r="M5" s="32"/>
    </row>
    <row r="6" spans="1:13" ht="15" customHeight="1">
      <c r="A6" s="231" t="s">
        <v>53</v>
      </c>
      <c r="B6" s="231"/>
      <c r="C6" s="231"/>
      <c r="D6" s="33"/>
      <c r="E6" s="32"/>
      <c r="F6" s="32"/>
      <c r="G6" s="32"/>
      <c r="H6" s="32"/>
      <c r="I6" s="32"/>
      <c r="J6" s="32"/>
      <c r="K6" s="32"/>
      <c r="L6" s="32"/>
      <c r="M6" s="32"/>
    </row>
    <row r="7" spans="1:13" ht="15" customHeight="1">
      <c r="A7" s="231" t="s">
        <v>54</v>
      </c>
      <c r="B7" s="231"/>
      <c r="C7" s="231"/>
      <c r="D7" s="33"/>
      <c r="E7" s="32"/>
      <c r="F7" s="32"/>
      <c r="G7" s="32"/>
      <c r="H7" s="32"/>
      <c r="I7" s="32"/>
      <c r="J7" s="32"/>
      <c r="K7" s="32"/>
      <c r="L7" s="32"/>
      <c r="M7" s="32"/>
    </row>
    <row r="8" spans="1:13">
      <c r="A8" s="231" t="s">
        <v>814</v>
      </c>
      <c r="B8" s="231"/>
      <c r="C8" s="231"/>
      <c r="D8" s="33"/>
      <c r="E8" s="32"/>
      <c r="F8" s="32"/>
      <c r="G8" s="32"/>
      <c r="H8" s="32"/>
      <c r="I8" s="32"/>
      <c r="J8" s="32"/>
      <c r="K8" s="32"/>
      <c r="L8" s="32"/>
      <c r="M8" s="32"/>
    </row>
    <row r="9" spans="1:13">
      <c r="A9" s="170"/>
      <c r="B9" s="171"/>
      <c r="C9" s="5"/>
      <c r="D9" s="172"/>
      <c r="E9" s="172"/>
      <c r="F9" s="172"/>
      <c r="G9" s="172"/>
    </row>
    <row r="10" spans="1:13">
      <c r="A10" s="173" t="s">
        <v>86</v>
      </c>
      <c r="B10" s="173" t="s">
        <v>16</v>
      </c>
      <c r="C10" s="173" t="s">
        <v>17</v>
      </c>
      <c r="D10" s="173" t="s">
        <v>18</v>
      </c>
      <c r="E10" s="174" t="s">
        <v>857</v>
      </c>
      <c r="F10" s="238" t="s">
        <v>825</v>
      </c>
      <c r="G10" s="239"/>
    </row>
    <row r="11" spans="1:13">
      <c r="A11" s="175">
        <v>1</v>
      </c>
      <c r="B11" s="177" t="s">
        <v>826</v>
      </c>
      <c r="C11" s="178" t="s">
        <v>112</v>
      </c>
      <c r="D11" s="178" t="s">
        <v>201</v>
      </c>
      <c r="E11" s="179" t="s">
        <v>827</v>
      </c>
      <c r="F11" s="240" t="s">
        <v>828</v>
      </c>
      <c r="G11" s="241"/>
    </row>
    <row r="12" spans="1:13">
      <c r="A12" s="175">
        <v>2</v>
      </c>
      <c r="B12" s="177" t="s">
        <v>829</v>
      </c>
      <c r="C12" s="178" t="s">
        <v>154</v>
      </c>
      <c r="D12" s="178" t="s">
        <v>107</v>
      </c>
      <c r="E12" s="179" t="s">
        <v>830</v>
      </c>
      <c r="F12" s="240" t="s">
        <v>831</v>
      </c>
      <c r="G12" s="241"/>
    </row>
    <row r="13" spans="1:13" ht="32.25" customHeight="1">
      <c r="A13" s="175">
        <v>3</v>
      </c>
      <c r="B13" s="177" t="s">
        <v>832</v>
      </c>
      <c r="C13" s="177" t="s">
        <v>107</v>
      </c>
      <c r="D13" s="177" t="s">
        <v>301</v>
      </c>
      <c r="E13" s="176" t="s">
        <v>833</v>
      </c>
      <c r="F13" s="232" t="s">
        <v>834</v>
      </c>
      <c r="G13" s="233"/>
    </row>
    <row r="14" spans="1:13" ht="51" customHeight="1">
      <c r="A14" s="175">
        <v>4</v>
      </c>
      <c r="B14" s="179" t="s">
        <v>835</v>
      </c>
      <c r="C14" s="179" t="s">
        <v>134</v>
      </c>
      <c r="D14" s="179" t="s">
        <v>184</v>
      </c>
      <c r="E14" s="176" t="s">
        <v>833</v>
      </c>
      <c r="F14" s="232" t="s">
        <v>860</v>
      </c>
      <c r="G14" s="233"/>
    </row>
    <row r="15" spans="1:13">
      <c r="A15" s="175">
        <v>5</v>
      </c>
      <c r="B15" s="177" t="s">
        <v>836</v>
      </c>
      <c r="C15" s="178" t="s">
        <v>138</v>
      </c>
      <c r="D15" s="178" t="s">
        <v>147</v>
      </c>
      <c r="E15" s="179" t="s">
        <v>827</v>
      </c>
      <c r="F15" s="234" t="s">
        <v>837</v>
      </c>
      <c r="G15" s="235"/>
    </row>
    <row r="16" spans="1:13">
      <c r="A16" s="175">
        <v>6</v>
      </c>
      <c r="B16" s="177" t="s">
        <v>838</v>
      </c>
      <c r="C16" s="178" t="s">
        <v>151</v>
      </c>
      <c r="D16" s="178" t="s">
        <v>839</v>
      </c>
      <c r="E16" s="176" t="s">
        <v>833</v>
      </c>
      <c r="F16" s="234" t="s">
        <v>840</v>
      </c>
      <c r="G16" s="235"/>
    </row>
    <row r="17" spans="1:7">
      <c r="A17" s="175">
        <v>7</v>
      </c>
      <c r="B17" s="179" t="s">
        <v>841</v>
      </c>
      <c r="C17" s="179" t="s">
        <v>184</v>
      </c>
      <c r="D17" s="179" t="s">
        <v>127</v>
      </c>
      <c r="E17" s="176" t="s">
        <v>842</v>
      </c>
      <c r="F17" s="232" t="s">
        <v>861</v>
      </c>
      <c r="G17" s="233"/>
    </row>
    <row r="18" spans="1:7">
      <c r="A18" s="175">
        <v>8</v>
      </c>
      <c r="B18" s="179" t="s">
        <v>217</v>
      </c>
      <c r="C18" s="179" t="s">
        <v>129</v>
      </c>
      <c r="D18" s="179" t="s">
        <v>130</v>
      </c>
      <c r="E18" s="176" t="s">
        <v>842</v>
      </c>
      <c r="F18" s="232" t="s">
        <v>862</v>
      </c>
      <c r="G18" s="233"/>
    </row>
    <row r="19" spans="1:7">
      <c r="A19" s="175">
        <v>9</v>
      </c>
      <c r="B19" s="177" t="s">
        <v>843</v>
      </c>
      <c r="C19" s="177" t="s">
        <v>132</v>
      </c>
      <c r="D19" s="177" t="s">
        <v>112</v>
      </c>
      <c r="E19" s="176" t="s">
        <v>844</v>
      </c>
      <c r="F19" s="236" t="s">
        <v>845</v>
      </c>
      <c r="G19" s="237"/>
    </row>
    <row r="20" spans="1:7">
      <c r="A20" s="175">
        <v>10</v>
      </c>
      <c r="B20" s="179" t="s">
        <v>846</v>
      </c>
      <c r="C20" s="179" t="s">
        <v>107</v>
      </c>
      <c r="D20" s="179" t="s">
        <v>112</v>
      </c>
      <c r="E20" s="176" t="s">
        <v>842</v>
      </c>
      <c r="F20" s="232" t="s">
        <v>863</v>
      </c>
      <c r="G20" s="233"/>
    </row>
    <row r="21" spans="1:7">
      <c r="A21" s="175">
        <v>11</v>
      </c>
      <c r="B21" s="179" t="s">
        <v>847</v>
      </c>
      <c r="C21" s="179" t="s">
        <v>848</v>
      </c>
      <c r="D21" s="179" t="s">
        <v>196</v>
      </c>
      <c r="E21" s="176" t="s">
        <v>833</v>
      </c>
      <c r="F21" s="232" t="s">
        <v>864</v>
      </c>
      <c r="G21" s="233"/>
    </row>
    <row r="22" spans="1:7">
      <c r="A22" s="175">
        <v>12</v>
      </c>
      <c r="B22" s="178" t="s">
        <v>849</v>
      </c>
      <c r="C22" s="178" t="s">
        <v>146</v>
      </c>
      <c r="D22" s="178" t="s">
        <v>273</v>
      </c>
      <c r="E22" s="176" t="s">
        <v>850</v>
      </c>
      <c r="F22" s="232" t="s">
        <v>851</v>
      </c>
      <c r="G22" s="233"/>
    </row>
    <row r="23" spans="1:7">
      <c r="A23" s="175">
        <v>13</v>
      </c>
      <c r="B23" s="179" t="s">
        <v>329</v>
      </c>
      <c r="C23" s="179" t="s">
        <v>852</v>
      </c>
      <c r="D23" s="179" t="s">
        <v>144</v>
      </c>
      <c r="E23" s="176" t="s">
        <v>833</v>
      </c>
      <c r="F23" s="232" t="s">
        <v>865</v>
      </c>
      <c r="G23" s="233"/>
    </row>
    <row r="24" spans="1:7">
      <c r="A24" s="175">
        <v>14</v>
      </c>
      <c r="B24" s="177" t="s">
        <v>853</v>
      </c>
      <c r="C24" s="177" t="s">
        <v>127</v>
      </c>
      <c r="D24" s="177" t="s">
        <v>112</v>
      </c>
      <c r="E24" s="176" t="s">
        <v>844</v>
      </c>
      <c r="F24" s="232" t="s">
        <v>866</v>
      </c>
      <c r="G24" s="233"/>
    </row>
    <row r="25" spans="1:7" ht="31.5" customHeight="1">
      <c r="A25" s="175">
        <v>15</v>
      </c>
      <c r="B25" s="177" t="s">
        <v>854</v>
      </c>
      <c r="C25" s="177" t="s">
        <v>98</v>
      </c>
      <c r="D25" s="177" t="s">
        <v>112</v>
      </c>
      <c r="E25" s="180" t="s">
        <v>859</v>
      </c>
      <c r="F25" s="232" t="s">
        <v>867</v>
      </c>
      <c r="G25" s="233"/>
    </row>
    <row r="26" spans="1:7" ht="30" customHeight="1">
      <c r="A26" s="175">
        <v>16</v>
      </c>
      <c r="B26" s="177" t="s">
        <v>854</v>
      </c>
      <c r="C26" s="177" t="s">
        <v>158</v>
      </c>
      <c r="D26" s="177" t="s">
        <v>112</v>
      </c>
      <c r="E26" s="180" t="s">
        <v>859</v>
      </c>
      <c r="F26" s="232" t="s">
        <v>867</v>
      </c>
      <c r="G26" s="233"/>
    </row>
    <row r="27" spans="1:7">
      <c r="A27" s="175">
        <v>17</v>
      </c>
      <c r="B27" s="179" t="s">
        <v>855</v>
      </c>
      <c r="C27" s="179" t="s">
        <v>106</v>
      </c>
      <c r="D27" s="179" t="s">
        <v>112</v>
      </c>
      <c r="E27" s="176" t="s">
        <v>856</v>
      </c>
      <c r="F27" s="232" t="s">
        <v>868</v>
      </c>
      <c r="G27" s="233"/>
    </row>
  </sheetData>
  <mergeCells count="22">
    <mergeCell ref="F20:G20"/>
    <mergeCell ref="F10:G10"/>
    <mergeCell ref="F11:G11"/>
    <mergeCell ref="F12:G12"/>
    <mergeCell ref="F13:G13"/>
    <mergeCell ref="F14:G14"/>
    <mergeCell ref="F27:G27"/>
    <mergeCell ref="A5:C5"/>
    <mergeCell ref="A6:C6"/>
    <mergeCell ref="A7:C7"/>
    <mergeCell ref="A8:C8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</mergeCells>
  <conditionalFormatting sqref="H2:I8">
    <cfRule type="expression" dxfId="35" priority="1">
      <formula>OR(AND($H2="ΠΕ22",$I2="ΤΕΙ"),AND($H2="ΠΕ23",$I2="ΤΕΙ"),AND($H2="ΠΕ24",$I2="ΤΕΙ"),AND(LEFT($H2,4)="ΠΕ31",$I2="ΤΕΙ"),AND($H2="ΠΕ28",$I2="ΑΕΙ"),AND($H2="ΠΕ29",$I2="ΑΕΙ"))</formula>
    </cfRule>
  </conditionalFormatting>
  <conditionalFormatting sqref="H2:L8">
    <cfRule type="expression" dxfId="34" priority="6">
      <formula>OR(AND($H2&lt;&gt;"ΠΕ23",$K2="ΝΑΙ",$L2="ΕΠΙΚΟΥΡΙΚΟΣ"),AND($H2&lt;&gt;"ΠΕ23",$K2="ΌΧΙ",$L2="ΚΥΡΙΟΣ"))</formula>
    </cfRule>
  </conditionalFormatting>
  <conditionalFormatting sqref="H2:J8">
    <cfRule type="expression" dxfId="33" priority="5">
      <formula>OR(AND($H2&lt;&gt;"ΠΕ25",$I2="ΑΕΙ",$J2="ΑΠΑΙΤΕΙΤΑΙ"),AND($H2&lt;&gt;"ΠΕ25",$H2&lt;&gt;"ΠΕ23",$I2="ΤΕΙ",$J2="ΔΕΝ ΑΠΑΙΤΕΙΤΑΙ"))</formula>
    </cfRule>
  </conditionalFormatting>
  <conditionalFormatting sqref="H2:H8 K2:K8">
    <cfRule type="expression" dxfId="32" priority="4">
      <formula>AND($H2="ΠΕ23",$K2="ΌΧΙ")</formula>
    </cfRule>
  </conditionalFormatting>
  <conditionalFormatting sqref="H2:H8 J2:J8">
    <cfRule type="expression" dxfId="31" priority="3">
      <formula>OR(AND($H2="ΠΕ23",$J2="ΑΠΑΙΤΕΙΤΑΙ"),AND($H2="ΠΕ25",$J2="ΔΕΝ ΑΠΑΙΤΕΙΤΑΙ"))</formula>
    </cfRule>
  </conditionalFormatting>
  <conditionalFormatting sqref="J2:K8">
    <cfRule type="expression" dxfId="30" priority="2">
      <formula>AND($J2="ΔΕΝ ΑΠΑΙΤΕΙΤΑΙ",$K2="ΌΧΙ")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7"/>
  <sheetViews>
    <sheetView tabSelected="1" workbookViewId="0">
      <selection activeCell="D5" sqref="D5"/>
    </sheetView>
  </sheetViews>
  <sheetFormatPr defaultRowHeight="15"/>
  <cols>
    <col min="2" max="2" width="14.85546875" customWidth="1"/>
    <col min="3" max="4" width="15.5703125" customWidth="1"/>
    <col min="5" max="5" width="13.7109375" customWidth="1"/>
    <col min="6" max="6" width="7.140625" customWidth="1"/>
    <col min="7" max="7" width="16.5703125" customWidth="1"/>
    <col min="10" max="10" width="14.85546875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C2" s="210" t="s">
        <v>84</v>
      </c>
      <c r="D2" s="210"/>
      <c r="E2" s="210"/>
      <c r="F2" s="210"/>
      <c r="G2" s="210"/>
      <c r="H2" s="210"/>
      <c r="I2" s="210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161" t="s">
        <v>52</v>
      </c>
      <c r="C4" s="32"/>
      <c r="D4" s="32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160" t="s">
        <v>53</v>
      </c>
      <c r="C5" s="32"/>
      <c r="D5" s="32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160" t="s">
        <v>54</v>
      </c>
      <c r="C6" s="32"/>
      <c r="D6" s="32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160" t="s">
        <v>814</v>
      </c>
      <c r="C7" s="32"/>
      <c r="D7" s="32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0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41" t="s">
        <v>0</v>
      </c>
      <c r="J10" s="68" t="s">
        <v>68</v>
      </c>
      <c r="K10" s="4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34" customFormat="1">
      <c r="A11" s="115">
        <f>IF(ISBLANK(#REF!),"",IF(ISNUMBER(A10),A10+1,1))</f>
        <v>1</v>
      </c>
      <c r="B11" s="134" t="s">
        <v>571</v>
      </c>
      <c r="C11" s="134" t="s">
        <v>98</v>
      </c>
      <c r="D11" s="134" t="s">
        <v>107</v>
      </c>
      <c r="E11" s="134" t="s">
        <v>37</v>
      </c>
      <c r="F11" s="134" t="s">
        <v>88</v>
      </c>
      <c r="G11" s="134" t="s">
        <v>15</v>
      </c>
      <c r="H11" s="134" t="s">
        <v>12</v>
      </c>
      <c r="I11" s="134" t="s">
        <v>11</v>
      </c>
      <c r="J11" s="135">
        <v>38056</v>
      </c>
      <c r="K11" s="136">
        <v>8.27</v>
      </c>
      <c r="L11" s="137" t="s">
        <v>12</v>
      </c>
      <c r="M11" s="137"/>
      <c r="N11" s="137"/>
      <c r="O11" s="137"/>
      <c r="P11" s="134">
        <v>0</v>
      </c>
      <c r="Q11" s="134">
        <v>0</v>
      </c>
      <c r="R11" s="134">
        <v>0</v>
      </c>
      <c r="S11" s="134">
        <v>7</v>
      </c>
      <c r="T11" s="134">
        <v>1</v>
      </c>
      <c r="U11" s="134">
        <v>29</v>
      </c>
      <c r="V11" s="138"/>
      <c r="W11" s="139"/>
      <c r="X11" s="137"/>
      <c r="Y11" s="137" t="s">
        <v>14</v>
      </c>
      <c r="Z11" s="137" t="s">
        <v>14</v>
      </c>
      <c r="AA11" s="131">
        <f>IF(ISBLANK(#REF!),"",IF(K11&gt;5,ROUND(0.5*(K11-5),2),0))</f>
        <v>1.64</v>
      </c>
      <c r="AB11" s="131">
        <f>IF(ISBLANK(#REF!),"",IF(L11="ΝΑΙ",6,(IF(M11="ΝΑΙ",4,0))))</f>
        <v>6</v>
      </c>
      <c r="AC11" s="131">
        <f>IF(ISBLANK(#REF!),"",IF(E11="ΠΕ23",IF(N11="ΝΑΙ",3,(IF(O11="ΝΑΙ",2,0))),IF(N11="ΝΑΙ",3,(IF(O11="ΝΑΙ",2,0)))))</f>
        <v>0</v>
      </c>
      <c r="AD11" s="131">
        <f>IF(ISBLANK(#REF!),"",MAX(AB11:AC11))</f>
        <v>6</v>
      </c>
      <c r="AE11" s="131">
        <f>IF(ISBLANK(#REF!),"",MIN(3,0.5*INT((P11*12+Q11+ROUND(R11/30,0))/6)))</f>
        <v>0</v>
      </c>
      <c r="AF11" s="131">
        <f>IF(ISBLANK(#REF!),"",0.25*(S11*12+T11+ROUND(U11/30,0)))</f>
        <v>21.5</v>
      </c>
      <c r="AG11" s="132">
        <f>IF(ISBLANK(#REF!),"",IF(V11&gt;=67%,7,0))</f>
        <v>0</v>
      </c>
      <c r="AH11" s="132">
        <f>IF(ISBLANK(#REF!),"",IF(W11&gt;=1,7,0))</f>
        <v>0</v>
      </c>
      <c r="AI11" s="132">
        <f>IF(ISBLANK(#REF!),"",IF(X11="ΠΟΛΥΤΕΚΝΟΣ",7,IF(X11="ΤΡΙΤΕΚΝΟΣ",3,0)))</f>
        <v>0</v>
      </c>
      <c r="AJ11" s="132">
        <f>IF(ISBLANK(#REF!),"",MAX(AG11:AI11))</f>
        <v>0</v>
      </c>
      <c r="AK11" s="187">
        <f>IF(ISBLANK(#REF!),"",AA11+SUM(AD11:AF11,AJ11))</f>
        <v>29.14</v>
      </c>
    </row>
    <row r="12" spans="1:37" s="134" customFormat="1">
      <c r="A12" s="115">
        <f>IF(ISBLANK(#REF!),"",IF(ISNUMBER(A11),A11+1,1))</f>
        <v>2</v>
      </c>
      <c r="B12" s="134" t="s">
        <v>514</v>
      </c>
      <c r="C12" s="134" t="s">
        <v>98</v>
      </c>
      <c r="D12" s="134" t="s">
        <v>515</v>
      </c>
      <c r="E12" s="134" t="s">
        <v>37</v>
      </c>
      <c r="F12" s="134" t="s">
        <v>89</v>
      </c>
      <c r="G12" s="134" t="s">
        <v>61</v>
      </c>
      <c r="H12" s="134" t="s">
        <v>12</v>
      </c>
      <c r="I12" s="134" t="s">
        <v>11</v>
      </c>
      <c r="J12" s="135">
        <v>39234</v>
      </c>
      <c r="K12" s="136">
        <v>7.22</v>
      </c>
      <c r="L12" s="137"/>
      <c r="M12" s="137"/>
      <c r="N12" s="137"/>
      <c r="O12" s="137"/>
      <c r="P12" s="134">
        <v>0</v>
      </c>
      <c r="Q12" s="134">
        <v>0</v>
      </c>
      <c r="R12" s="134">
        <v>0</v>
      </c>
      <c r="S12" s="134">
        <v>4</v>
      </c>
      <c r="T12" s="134">
        <v>8</v>
      </c>
      <c r="U12" s="134">
        <v>28</v>
      </c>
      <c r="V12" s="138"/>
      <c r="W12" s="139"/>
      <c r="X12" s="137"/>
      <c r="Y12" s="137" t="s">
        <v>14</v>
      </c>
      <c r="Z12" s="137" t="s">
        <v>14</v>
      </c>
      <c r="AA12" s="131">
        <f>IF(ISBLANK(#REF!),"",IF(K12&gt;5,ROUND(0.5*(K12-5),2),0))</f>
        <v>1.1100000000000001</v>
      </c>
      <c r="AB12" s="131">
        <f>IF(ISBLANK(#REF!),"",IF(L12="ΝΑΙ",6,(IF(M12="ΝΑΙ",4,0))))</f>
        <v>0</v>
      </c>
      <c r="AC12" s="131">
        <f>IF(ISBLANK(#REF!),"",IF(E12="ΠΕ23",IF(N12="ΝΑΙ",3,(IF(O12="ΝΑΙ",2,0))),IF(N12="ΝΑΙ",3,(IF(O12="ΝΑΙ",2,0)))))</f>
        <v>0</v>
      </c>
      <c r="AD12" s="131">
        <f>IF(ISBLANK(#REF!),"",MAX(AB12:AC12))</f>
        <v>0</v>
      </c>
      <c r="AE12" s="131">
        <f>IF(ISBLANK(#REF!),"",MIN(3,0.5*INT((P12*12+Q12+ROUND(R12/30,0))/6)))</f>
        <v>0</v>
      </c>
      <c r="AF12" s="131">
        <f>IF(ISBLANK(#REF!),"",0.25*(S12*12+T12+ROUND(U12/30,0)))</f>
        <v>14.25</v>
      </c>
      <c r="AG12" s="132">
        <f>IF(ISBLANK(#REF!),"",IF(V12&gt;=67%,7,0))</f>
        <v>0</v>
      </c>
      <c r="AH12" s="132">
        <f>IF(ISBLANK(#REF!),"",IF(W12&gt;=1,7,0))</f>
        <v>0</v>
      </c>
      <c r="AI12" s="132">
        <f>IF(ISBLANK(#REF!),"",IF(X12="ΠΟΛΥΤΕΚΝΟΣ",7,IF(X12="ΤΡΙΤΕΚΝΟΣ",3,0)))</f>
        <v>0</v>
      </c>
      <c r="AJ12" s="132">
        <f>IF(ISBLANK(#REF!),"",MAX(AG12:AI12))</f>
        <v>0</v>
      </c>
      <c r="AK12" s="187">
        <f>IF(ISBLANK(#REF!),"",AA12+SUM(AD12:AF12,AJ12))</f>
        <v>15.36</v>
      </c>
    </row>
    <row r="13" spans="1:37" s="134" customFormat="1">
      <c r="A13" s="115">
        <f>IF(ISBLANK(#REF!),"",IF(ISNUMBER(A12),A12+1,1))</f>
        <v>3</v>
      </c>
      <c r="B13" s="134" t="s">
        <v>501</v>
      </c>
      <c r="C13" s="134" t="s">
        <v>136</v>
      </c>
      <c r="D13" s="134" t="s">
        <v>502</v>
      </c>
      <c r="E13" s="134" t="s">
        <v>37</v>
      </c>
      <c r="F13" s="134" t="s">
        <v>89</v>
      </c>
      <c r="G13" s="134" t="s">
        <v>61</v>
      </c>
      <c r="H13" s="134" t="s">
        <v>12</v>
      </c>
      <c r="I13" s="134" t="s">
        <v>11</v>
      </c>
      <c r="J13" s="135">
        <v>38303</v>
      </c>
      <c r="K13" s="136">
        <v>7.96</v>
      </c>
      <c r="L13" s="137"/>
      <c r="M13" s="137"/>
      <c r="N13" s="137"/>
      <c r="O13" s="137"/>
      <c r="P13" s="134">
        <v>3</v>
      </c>
      <c r="Q13" s="134">
        <v>5</v>
      </c>
      <c r="R13" s="134">
        <v>25</v>
      </c>
      <c r="S13" s="134">
        <v>3</v>
      </c>
      <c r="T13" s="134">
        <v>0</v>
      </c>
      <c r="U13" s="134">
        <v>22</v>
      </c>
      <c r="V13" s="138"/>
      <c r="W13" s="139"/>
      <c r="X13" s="137"/>
      <c r="Y13" s="137" t="s">
        <v>14</v>
      </c>
      <c r="Z13" s="137" t="s">
        <v>14</v>
      </c>
      <c r="AA13" s="131">
        <f>IF(ISBLANK(#REF!),"",IF(K13&gt;5,ROUND(0.5*(K13-5),2),0))</f>
        <v>1.48</v>
      </c>
      <c r="AB13" s="131">
        <f>IF(ISBLANK(#REF!),"",IF(L13="ΝΑΙ",6,(IF(M13="ΝΑΙ",4,0))))</f>
        <v>0</v>
      </c>
      <c r="AC13" s="131">
        <f>IF(ISBLANK(#REF!),"",IF(E13="ΠΕ23",IF(N13="ΝΑΙ",3,(IF(O13="ΝΑΙ",2,0))),IF(N13="ΝΑΙ",3,(IF(O13="ΝΑΙ",2,0)))))</f>
        <v>0</v>
      </c>
      <c r="AD13" s="131">
        <f>IF(ISBLANK(#REF!),"",MAX(AB13:AC13))</f>
        <v>0</v>
      </c>
      <c r="AE13" s="131">
        <f>IF(ISBLANK(#REF!),"",MIN(3,0.5*INT((P13*12+Q13+ROUND(R13/30,0))/6)))</f>
        <v>3</v>
      </c>
      <c r="AF13" s="131">
        <f>IF(ISBLANK(#REF!),"",0.25*(S13*12+T13+ROUND(U13/30,0)))</f>
        <v>9.25</v>
      </c>
      <c r="AG13" s="132">
        <f>IF(ISBLANK(#REF!),"",IF(V13&gt;=67%,7,0))</f>
        <v>0</v>
      </c>
      <c r="AH13" s="132">
        <f>IF(ISBLANK(#REF!),"",IF(W13&gt;=1,7,0))</f>
        <v>0</v>
      </c>
      <c r="AI13" s="132">
        <f>IF(ISBLANK(#REF!),"",IF(X13="ΠΟΛΥΤΕΚΝΟΣ",7,IF(X13="ΤΡΙΤΕΚΝΟΣ",3,0)))</f>
        <v>0</v>
      </c>
      <c r="AJ13" s="132">
        <f>IF(ISBLANK(#REF!),"",MAX(AG13:AI13))</f>
        <v>0</v>
      </c>
      <c r="AK13" s="187">
        <f>IF(ISBLANK(#REF!),"",AA13+SUM(AD13:AF13,AJ13))</f>
        <v>13.73</v>
      </c>
    </row>
    <row r="14" spans="1:37" s="134" customFormat="1">
      <c r="A14" s="115">
        <f>IF(ISBLANK(#REF!),"",IF(ISNUMBER(A13),A13+1,1))</f>
        <v>4</v>
      </c>
      <c r="B14" s="134" t="s">
        <v>538</v>
      </c>
      <c r="C14" s="134" t="s">
        <v>308</v>
      </c>
      <c r="D14" s="134" t="s">
        <v>107</v>
      </c>
      <c r="E14" s="134" t="s">
        <v>37</v>
      </c>
      <c r="F14" s="134" t="s">
        <v>88</v>
      </c>
      <c r="G14" s="134" t="s">
        <v>15</v>
      </c>
      <c r="H14" s="134" t="s">
        <v>12</v>
      </c>
      <c r="I14" s="134" t="s">
        <v>11</v>
      </c>
      <c r="J14" s="135">
        <v>36951</v>
      </c>
      <c r="K14" s="136">
        <v>7.6</v>
      </c>
      <c r="L14" s="137"/>
      <c r="M14" s="137"/>
      <c r="N14" s="137"/>
      <c r="O14" s="137"/>
      <c r="P14" s="134">
        <v>0</v>
      </c>
      <c r="Q14" s="134">
        <v>0</v>
      </c>
      <c r="R14" s="134">
        <v>0</v>
      </c>
      <c r="S14" s="134">
        <v>0</v>
      </c>
      <c r="T14" s="134">
        <v>6</v>
      </c>
      <c r="U14" s="134">
        <v>12</v>
      </c>
      <c r="V14" s="138">
        <v>0.8</v>
      </c>
      <c r="W14" s="139"/>
      <c r="X14" s="137"/>
      <c r="Y14" s="137" t="s">
        <v>14</v>
      </c>
      <c r="Z14" s="137" t="s">
        <v>14</v>
      </c>
      <c r="AA14" s="131">
        <f>IF(ISBLANK(#REF!),"",IF(K14&gt;5,ROUND(0.5*(K14-5),2),0))</f>
        <v>1.3</v>
      </c>
      <c r="AB14" s="131">
        <f>IF(ISBLANK(#REF!),"",IF(L14="ΝΑΙ",6,(IF(M14="ΝΑΙ",4,0))))</f>
        <v>0</v>
      </c>
      <c r="AC14" s="131">
        <f>IF(ISBLANK(#REF!),"",IF(E14="ΠΕ23",IF(N14="ΝΑΙ",3,(IF(O14="ΝΑΙ",2,0))),IF(N14="ΝΑΙ",3,(IF(O14="ΝΑΙ",2,0)))))</f>
        <v>0</v>
      </c>
      <c r="AD14" s="131">
        <f>IF(ISBLANK(#REF!),"",MAX(AB14:AC14))</f>
        <v>0</v>
      </c>
      <c r="AE14" s="131">
        <f>IF(ISBLANK(#REF!),"",MIN(3,0.5*INT((P14*12+Q14+ROUND(R14/30,0))/6)))</f>
        <v>0</v>
      </c>
      <c r="AF14" s="131">
        <f>IF(ISBLANK(#REF!),"",0.25*(S14*12+T14+ROUND(U14/30,0)))</f>
        <v>1.5</v>
      </c>
      <c r="AG14" s="132">
        <f>IF(ISBLANK(#REF!),"",IF(V14&gt;=67%,7,0))</f>
        <v>7</v>
      </c>
      <c r="AH14" s="132">
        <f>IF(ISBLANK(#REF!),"",IF(W14&gt;=1,7,0))</f>
        <v>0</v>
      </c>
      <c r="AI14" s="132">
        <f>IF(ISBLANK(#REF!),"",IF(X14="ΠΟΛΥΤΕΚΝΟΣ",7,IF(X14="ΤΡΙΤΕΚΝΟΣ",3,0)))</f>
        <v>0</v>
      </c>
      <c r="AJ14" s="132">
        <f>IF(ISBLANK(#REF!),"",MAX(AG14:AI14))</f>
        <v>7</v>
      </c>
      <c r="AK14" s="187">
        <f>IF(ISBLANK(#REF!),"",AA14+SUM(AD14:AF14,AJ14))</f>
        <v>9.8000000000000007</v>
      </c>
    </row>
    <row r="15" spans="1:37" s="134" customFormat="1">
      <c r="A15" s="115">
        <f>IF(ISBLANK(#REF!),"",IF(ISNUMBER(A14),A14+1,1))</f>
        <v>5</v>
      </c>
      <c r="B15" s="134" t="s">
        <v>546</v>
      </c>
      <c r="C15" s="134" t="s">
        <v>392</v>
      </c>
      <c r="D15" s="134" t="s">
        <v>233</v>
      </c>
      <c r="E15" s="134" t="s">
        <v>37</v>
      </c>
      <c r="F15" s="134" t="s">
        <v>88</v>
      </c>
      <c r="G15" s="134" t="s">
        <v>15</v>
      </c>
      <c r="H15" s="134" t="s">
        <v>12</v>
      </c>
      <c r="I15" s="134" t="s">
        <v>11</v>
      </c>
      <c r="J15" s="135">
        <v>37316</v>
      </c>
      <c r="K15" s="136">
        <v>8.5500000000000007</v>
      </c>
      <c r="L15" s="137"/>
      <c r="M15" s="137"/>
      <c r="N15" s="137"/>
      <c r="O15" s="137"/>
      <c r="P15" s="134">
        <v>0</v>
      </c>
      <c r="Q15" s="134">
        <v>0</v>
      </c>
      <c r="R15" s="134">
        <v>0</v>
      </c>
      <c r="S15" s="134">
        <v>2</v>
      </c>
      <c r="T15" s="134">
        <v>2</v>
      </c>
      <c r="U15" s="134">
        <v>26</v>
      </c>
      <c r="V15" s="138"/>
      <c r="W15" s="139"/>
      <c r="X15" s="137"/>
      <c r="Y15" s="137" t="s">
        <v>14</v>
      </c>
      <c r="Z15" s="137" t="s">
        <v>14</v>
      </c>
      <c r="AA15" s="131">
        <f>IF(ISBLANK(#REF!),"",IF(K15&gt;5,ROUND(0.5*(K15-5),2),0))</f>
        <v>1.78</v>
      </c>
      <c r="AB15" s="131">
        <f>IF(ISBLANK(#REF!),"",IF(L15="ΝΑΙ",6,(IF(M15="ΝΑΙ",4,0))))</f>
        <v>0</v>
      </c>
      <c r="AC15" s="131">
        <f>IF(ISBLANK(#REF!),"",IF(E15="ΠΕ23",IF(N15="ΝΑΙ",3,(IF(O15="ΝΑΙ",2,0))),IF(N15="ΝΑΙ",3,(IF(O15="ΝΑΙ",2,0)))))</f>
        <v>0</v>
      </c>
      <c r="AD15" s="131">
        <f>IF(ISBLANK(#REF!),"",MAX(AB15:AC15))</f>
        <v>0</v>
      </c>
      <c r="AE15" s="131">
        <f>IF(ISBLANK(#REF!),"",MIN(3,0.5*INT((P15*12+Q15+ROUND(R15/30,0))/6)))</f>
        <v>0</v>
      </c>
      <c r="AF15" s="131">
        <f>IF(ISBLANK(#REF!),"",0.25*(S15*12+T15+ROUND(U15/30,0)))</f>
        <v>6.75</v>
      </c>
      <c r="AG15" s="132">
        <f>IF(ISBLANK(#REF!),"",IF(V15&gt;=67%,7,0))</f>
        <v>0</v>
      </c>
      <c r="AH15" s="132">
        <f>IF(ISBLANK(#REF!),"",IF(W15&gt;=1,7,0))</f>
        <v>0</v>
      </c>
      <c r="AI15" s="132">
        <f>IF(ISBLANK(#REF!),"",IF(X15="ΠΟΛΥΤΕΚΝΟΣ",7,IF(X15="ΤΡΙΤΕΚΝΟΣ",3,0)))</f>
        <v>0</v>
      </c>
      <c r="AJ15" s="132">
        <f>IF(ISBLANK(#REF!),"",MAX(AG15:AI15))</f>
        <v>0</v>
      </c>
      <c r="AK15" s="187">
        <f>IF(ISBLANK(#REF!),"",AA15+SUM(AD15:AF15,AJ15))</f>
        <v>8.5299999999999994</v>
      </c>
    </row>
    <row r="16" spans="1:37" s="134" customFormat="1">
      <c r="A16" s="115">
        <f>IF(ISBLANK(#REF!),"",IF(ISNUMBER(A15),A15+1,1))</f>
        <v>6</v>
      </c>
      <c r="B16" s="134" t="s">
        <v>550</v>
      </c>
      <c r="C16" s="134" t="s">
        <v>551</v>
      </c>
      <c r="D16" s="134" t="s">
        <v>167</v>
      </c>
      <c r="E16" s="134" t="s">
        <v>37</v>
      </c>
      <c r="F16" s="134" t="s">
        <v>88</v>
      </c>
      <c r="G16" s="134" t="s">
        <v>15</v>
      </c>
      <c r="H16" s="134" t="s">
        <v>12</v>
      </c>
      <c r="I16" s="134" t="s">
        <v>11</v>
      </c>
      <c r="J16" s="135">
        <v>36711</v>
      </c>
      <c r="K16" s="136">
        <v>6.62</v>
      </c>
      <c r="L16" s="137" t="s">
        <v>12</v>
      </c>
      <c r="M16" s="137" t="s">
        <v>12</v>
      </c>
      <c r="N16" s="137"/>
      <c r="O16" s="137"/>
      <c r="P16" s="134">
        <v>0</v>
      </c>
      <c r="Q16" s="134">
        <v>4</v>
      </c>
      <c r="R16" s="134">
        <v>2</v>
      </c>
      <c r="S16" s="134">
        <v>0</v>
      </c>
      <c r="T16" s="134">
        <v>5</v>
      </c>
      <c r="U16" s="134">
        <v>14</v>
      </c>
      <c r="V16" s="138"/>
      <c r="W16" s="139"/>
      <c r="X16" s="137"/>
      <c r="Y16" s="137" t="s">
        <v>14</v>
      </c>
      <c r="Z16" s="137" t="s">
        <v>14</v>
      </c>
      <c r="AA16" s="131">
        <f>IF(ISBLANK(#REF!),"",IF(K16&gt;5,ROUND(0.5*(K16-5),2),0))</f>
        <v>0.81</v>
      </c>
      <c r="AB16" s="131">
        <f>IF(ISBLANK(#REF!),"",IF(L16="ΝΑΙ",6,(IF(M16="ΝΑΙ",4,0))))</f>
        <v>6</v>
      </c>
      <c r="AC16" s="131">
        <f>IF(ISBLANK(#REF!),"",IF(E16="ΠΕ23",IF(N16="ΝΑΙ",3,(IF(O16="ΝΑΙ",2,0))),IF(N16="ΝΑΙ",3,(IF(O16="ΝΑΙ",2,0)))))</f>
        <v>0</v>
      </c>
      <c r="AD16" s="131">
        <f>IF(ISBLANK(#REF!),"",MAX(AB16:AC16))</f>
        <v>6</v>
      </c>
      <c r="AE16" s="131">
        <f>IF(ISBLANK(#REF!),"",MIN(3,0.5*INT((P16*12+Q16+ROUND(R16/30,0))/6)))</f>
        <v>0</v>
      </c>
      <c r="AF16" s="131">
        <f>IF(ISBLANK(#REF!),"",0.25*(S16*12+T16+ROUND(U16/30,0)))</f>
        <v>1.25</v>
      </c>
      <c r="AG16" s="132">
        <f>IF(ISBLANK(#REF!),"",IF(V16&gt;=67%,7,0))</f>
        <v>0</v>
      </c>
      <c r="AH16" s="132">
        <f>IF(ISBLANK(#REF!),"",IF(W16&gt;=1,7,0))</f>
        <v>0</v>
      </c>
      <c r="AI16" s="132">
        <f>IF(ISBLANK(#REF!),"",IF(X16="ΠΟΛΥΤΕΚΝΟΣ",7,IF(X16="ΤΡΙΤΕΚΝΟΣ",3,0)))</f>
        <v>0</v>
      </c>
      <c r="AJ16" s="132">
        <f>IF(ISBLANK(#REF!),"",MAX(AG16:AI16))</f>
        <v>0</v>
      </c>
      <c r="AK16" s="187">
        <f>IF(ISBLANK(#REF!),"",AA16+SUM(AD16:AF16,AJ16))</f>
        <v>8.06</v>
      </c>
    </row>
    <row r="17" spans="1:37" s="134" customFormat="1">
      <c r="A17" s="115">
        <f>IF(ISBLANK(#REF!),"",IF(ISNUMBER(A16),A16+1,1))</f>
        <v>7</v>
      </c>
      <c r="B17" s="134" t="s">
        <v>500</v>
      </c>
      <c r="C17" s="134" t="s">
        <v>112</v>
      </c>
      <c r="D17" s="134" t="s">
        <v>144</v>
      </c>
      <c r="E17" s="134" t="s">
        <v>37</v>
      </c>
      <c r="F17" s="134" t="s">
        <v>88</v>
      </c>
      <c r="G17" s="134" t="s">
        <v>15</v>
      </c>
      <c r="H17" s="134" t="s">
        <v>12</v>
      </c>
      <c r="I17" s="134" t="s">
        <v>11</v>
      </c>
      <c r="J17" s="135">
        <v>37685</v>
      </c>
      <c r="K17" s="136">
        <v>5</v>
      </c>
      <c r="L17" s="137"/>
      <c r="M17" s="137"/>
      <c r="N17" s="137"/>
      <c r="O17" s="137"/>
      <c r="P17" s="134">
        <v>0</v>
      </c>
      <c r="Q17" s="134">
        <v>0</v>
      </c>
      <c r="R17" s="134">
        <v>0</v>
      </c>
      <c r="S17" s="134">
        <v>2</v>
      </c>
      <c r="T17" s="134">
        <v>1</v>
      </c>
      <c r="U17" s="134">
        <v>17</v>
      </c>
      <c r="V17" s="138"/>
      <c r="W17" s="139"/>
      <c r="X17" s="137"/>
      <c r="Y17" s="137" t="s">
        <v>14</v>
      </c>
      <c r="Z17" s="137" t="s">
        <v>14</v>
      </c>
      <c r="AA17" s="131">
        <f>IF(ISBLANK(#REF!),"",IF(K17&gt;5,ROUND(0.5*(K17-5),2),0))</f>
        <v>0</v>
      </c>
      <c r="AB17" s="131">
        <f>IF(ISBLANK(#REF!),"",IF(L17="ΝΑΙ",6,(IF(M17="ΝΑΙ",4,0))))</f>
        <v>0</v>
      </c>
      <c r="AC17" s="131">
        <f>IF(ISBLANK(#REF!),"",IF(E17="ΠΕ23",IF(N17="ΝΑΙ",3,(IF(O17="ΝΑΙ",2,0))),IF(N17="ΝΑΙ",3,(IF(O17="ΝΑΙ",2,0)))))</f>
        <v>0</v>
      </c>
      <c r="AD17" s="131">
        <f>IF(ISBLANK(#REF!),"",MAX(AB17:AC17))</f>
        <v>0</v>
      </c>
      <c r="AE17" s="131">
        <f>IF(ISBLANK(#REF!),"",MIN(3,0.5*INT((P17*12+Q17+ROUND(R17/30,0))/6)))</f>
        <v>0</v>
      </c>
      <c r="AF17" s="131">
        <f>IF(ISBLANK(#REF!),"",0.25*(S17*12+T17+ROUND(U17/30,0)))</f>
        <v>6.5</v>
      </c>
      <c r="AG17" s="132">
        <f>IF(ISBLANK(#REF!),"",IF(V17&gt;=67%,7,0))</f>
        <v>0</v>
      </c>
      <c r="AH17" s="132">
        <f>IF(ISBLANK(#REF!),"",IF(W17&gt;=1,7,0))</f>
        <v>0</v>
      </c>
      <c r="AI17" s="132">
        <f>IF(ISBLANK(#REF!),"",IF(X17="ΠΟΛΥΤΕΚΝΟΣ",7,IF(X17="ΤΡΙΤΕΚΝΟΣ",3,0)))</f>
        <v>0</v>
      </c>
      <c r="AJ17" s="132">
        <f>IF(ISBLANK(#REF!),"",MAX(AG17:AI17))</f>
        <v>0</v>
      </c>
      <c r="AK17" s="187">
        <f>IF(ISBLANK(#REF!),"",AA17+SUM(AD17:AF17,AJ17))</f>
        <v>6.5</v>
      </c>
    </row>
    <row r="18" spans="1:37" s="134" customFormat="1">
      <c r="A18" s="115">
        <f>IF(ISBLANK(#REF!),"",IF(ISNUMBER(A17),A17+1,1))</f>
        <v>8</v>
      </c>
      <c r="B18" s="134" t="s">
        <v>569</v>
      </c>
      <c r="C18" s="134" t="s">
        <v>127</v>
      </c>
      <c r="D18" s="134" t="s">
        <v>211</v>
      </c>
      <c r="E18" s="134" t="s">
        <v>37</v>
      </c>
      <c r="F18" s="134" t="s">
        <v>89</v>
      </c>
      <c r="G18" s="134" t="s">
        <v>61</v>
      </c>
      <c r="H18" s="134" t="s">
        <v>12</v>
      </c>
      <c r="I18" s="134" t="s">
        <v>11</v>
      </c>
      <c r="J18" s="135">
        <v>41946</v>
      </c>
      <c r="K18" s="136">
        <v>7.04</v>
      </c>
      <c r="L18" s="137"/>
      <c r="M18" s="137"/>
      <c r="N18" s="137"/>
      <c r="O18" s="137"/>
      <c r="P18" s="134">
        <v>0</v>
      </c>
      <c r="Q18" s="134">
        <v>0</v>
      </c>
      <c r="R18" s="134">
        <v>0</v>
      </c>
      <c r="S18" s="134">
        <v>1</v>
      </c>
      <c r="T18" s="134">
        <v>0</v>
      </c>
      <c r="U18" s="134">
        <v>22</v>
      </c>
      <c r="V18" s="138"/>
      <c r="W18" s="139"/>
      <c r="X18" s="137"/>
      <c r="Y18" s="137" t="s">
        <v>14</v>
      </c>
      <c r="Z18" s="137" t="s">
        <v>14</v>
      </c>
      <c r="AA18" s="131">
        <f>IF(ISBLANK(#REF!),"",IF(K18&gt;5,ROUND(0.5*(K18-5),2),0))</f>
        <v>1.02</v>
      </c>
      <c r="AB18" s="131">
        <f>IF(ISBLANK(#REF!),"",IF(L18="ΝΑΙ",6,(IF(M18="ΝΑΙ",4,0))))</f>
        <v>0</v>
      </c>
      <c r="AC18" s="131">
        <f>IF(ISBLANK(#REF!),"",IF(E18="ΠΕ23",IF(N18="ΝΑΙ",3,(IF(O18="ΝΑΙ",2,0))),IF(N18="ΝΑΙ",3,(IF(O18="ΝΑΙ",2,0)))))</f>
        <v>0</v>
      </c>
      <c r="AD18" s="131">
        <f>IF(ISBLANK(#REF!),"",MAX(AB18:AC18))</f>
        <v>0</v>
      </c>
      <c r="AE18" s="131">
        <f>IF(ISBLANK(#REF!),"",MIN(3,0.5*INT((P18*12+Q18+ROUND(R18/30,0))/6)))</f>
        <v>0</v>
      </c>
      <c r="AF18" s="131">
        <f>IF(ISBLANK(#REF!),"",0.25*(S18*12+T18+ROUND(U18/30,0)))</f>
        <v>3.25</v>
      </c>
      <c r="AG18" s="132">
        <f>IF(ISBLANK(#REF!),"",IF(V18&gt;=67%,7,0))</f>
        <v>0</v>
      </c>
      <c r="AH18" s="132">
        <f>IF(ISBLANK(#REF!),"",IF(W18&gt;=1,7,0))</f>
        <v>0</v>
      </c>
      <c r="AI18" s="132">
        <f>IF(ISBLANK(#REF!),"",IF(X18="ΠΟΛΥΤΕΚΝΟΣ",7,IF(X18="ΤΡΙΤΕΚΝΟΣ",3,0)))</f>
        <v>0</v>
      </c>
      <c r="AJ18" s="132">
        <f>IF(ISBLANK(#REF!),"",MAX(AG18:AI18))</f>
        <v>0</v>
      </c>
      <c r="AK18" s="187">
        <f>IF(ISBLANK(#REF!),"",AA18+SUM(AD18:AF18,AJ18))</f>
        <v>4.2699999999999996</v>
      </c>
    </row>
    <row r="19" spans="1:37" s="134" customFormat="1">
      <c r="A19" s="115">
        <f>IF(ISBLANK(#REF!),"",IF(ISNUMBER(A18),A18+1,1))</f>
        <v>9</v>
      </c>
      <c r="B19" s="134" t="s">
        <v>506</v>
      </c>
      <c r="C19" s="134" t="s">
        <v>120</v>
      </c>
      <c r="D19" s="134" t="s">
        <v>107</v>
      </c>
      <c r="E19" s="134" t="s">
        <v>37</v>
      </c>
      <c r="F19" s="134" t="s">
        <v>89</v>
      </c>
      <c r="G19" s="134" t="s">
        <v>61</v>
      </c>
      <c r="H19" s="134" t="s">
        <v>12</v>
      </c>
      <c r="I19" s="134" t="s">
        <v>11</v>
      </c>
      <c r="J19" s="135">
        <v>41933</v>
      </c>
      <c r="K19" s="136">
        <v>6.9</v>
      </c>
      <c r="L19" s="137"/>
      <c r="M19" s="137"/>
      <c r="N19" s="137"/>
      <c r="O19" s="137"/>
      <c r="P19" s="134">
        <v>0</v>
      </c>
      <c r="Q19" s="134">
        <v>0</v>
      </c>
      <c r="R19" s="134">
        <v>0</v>
      </c>
      <c r="S19" s="134">
        <v>1</v>
      </c>
      <c r="T19" s="134">
        <v>0</v>
      </c>
      <c r="U19" s="134">
        <v>22</v>
      </c>
      <c r="V19" s="138"/>
      <c r="W19" s="139"/>
      <c r="X19" s="137"/>
      <c r="Y19" s="137" t="s">
        <v>14</v>
      </c>
      <c r="Z19" s="137" t="s">
        <v>14</v>
      </c>
      <c r="AA19" s="131">
        <f>IF(ISBLANK(#REF!),"",IF(K19&gt;5,ROUND(0.5*(K19-5),2),0))</f>
        <v>0.95</v>
      </c>
      <c r="AB19" s="131">
        <f>IF(ISBLANK(#REF!),"",IF(L19="ΝΑΙ",6,(IF(M19="ΝΑΙ",4,0))))</f>
        <v>0</v>
      </c>
      <c r="AC19" s="131">
        <f>IF(ISBLANK(#REF!),"",IF(E19="ΠΕ23",IF(N19="ΝΑΙ",3,(IF(O19="ΝΑΙ",2,0))),IF(N19="ΝΑΙ",3,(IF(O19="ΝΑΙ",2,0)))))</f>
        <v>0</v>
      </c>
      <c r="AD19" s="131">
        <f>IF(ISBLANK(#REF!),"",MAX(AB19:AC19))</f>
        <v>0</v>
      </c>
      <c r="AE19" s="131">
        <f>IF(ISBLANK(#REF!),"",MIN(3,0.5*INT((P19*12+Q19+ROUND(R19/30,0))/6)))</f>
        <v>0</v>
      </c>
      <c r="AF19" s="131">
        <f>IF(ISBLANK(#REF!),"",0.25*(S19*12+T19+ROUND(U19/30,0)))</f>
        <v>3.25</v>
      </c>
      <c r="AG19" s="132">
        <f>IF(ISBLANK(#REF!),"",IF(V19&gt;=67%,7,0))</f>
        <v>0</v>
      </c>
      <c r="AH19" s="132">
        <f>IF(ISBLANK(#REF!),"",IF(W19&gt;=1,7,0))</f>
        <v>0</v>
      </c>
      <c r="AI19" s="132">
        <f>IF(ISBLANK(#REF!),"",IF(X19="ΠΟΛΥΤΕΚΝΟΣ",7,IF(X19="ΤΡΙΤΕΚΝΟΣ",3,0)))</f>
        <v>0</v>
      </c>
      <c r="AJ19" s="132">
        <f>IF(ISBLANK(#REF!),"",MAX(AG19:AI19))</f>
        <v>0</v>
      </c>
      <c r="AK19" s="187">
        <f>IF(ISBLANK(#REF!),"",AA19+SUM(AD19:AF19,AJ19))</f>
        <v>4.2</v>
      </c>
    </row>
    <row r="20" spans="1:37" s="134" customFormat="1">
      <c r="A20" s="115">
        <f>IF(ISBLANK(#REF!),"",IF(ISNUMBER(A19),A19+1,1))</f>
        <v>10</v>
      </c>
      <c r="B20" s="134" t="s">
        <v>542</v>
      </c>
      <c r="C20" s="134" t="s">
        <v>543</v>
      </c>
      <c r="D20" s="134" t="s">
        <v>167</v>
      </c>
      <c r="E20" s="134" t="s">
        <v>37</v>
      </c>
      <c r="F20" s="134" t="s">
        <v>88</v>
      </c>
      <c r="G20" s="134" t="s">
        <v>15</v>
      </c>
      <c r="H20" s="134" t="s">
        <v>12</v>
      </c>
      <c r="I20" s="134" t="s">
        <v>11</v>
      </c>
      <c r="J20" s="135">
        <v>37316</v>
      </c>
      <c r="K20" s="136">
        <v>8.15</v>
      </c>
      <c r="L20" s="137"/>
      <c r="M20" s="137"/>
      <c r="N20" s="137"/>
      <c r="O20" s="137"/>
      <c r="P20" s="134">
        <v>0</v>
      </c>
      <c r="Q20" s="134">
        <v>0</v>
      </c>
      <c r="R20" s="134">
        <v>0</v>
      </c>
      <c r="S20" s="134">
        <v>0</v>
      </c>
      <c r="T20" s="134">
        <v>6</v>
      </c>
      <c r="U20" s="134">
        <v>24</v>
      </c>
      <c r="V20" s="138"/>
      <c r="W20" s="139"/>
      <c r="X20" s="137"/>
      <c r="Y20" s="137" t="s">
        <v>14</v>
      </c>
      <c r="Z20" s="137" t="s">
        <v>14</v>
      </c>
      <c r="AA20" s="131">
        <f>IF(ISBLANK(#REF!),"",IF(K20&gt;5,ROUND(0.5*(K20-5),2),0))</f>
        <v>1.58</v>
      </c>
      <c r="AB20" s="131">
        <f>IF(ISBLANK(#REF!),"",IF(L20="ΝΑΙ",6,(IF(M20="ΝΑΙ",4,0))))</f>
        <v>0</v>
      </c>
      <c r="AC20" s="131">
        <f>IF(ISBLANK(#REF!),"",IF(E20="ΠΕ23",IF(N20="ΝΑΙ",3,(IF(O20="ΝΑΙ",2,0))),IF(N20="ΝΑΙ",3,(IF(O20="ΝΑΙ",2,0)))))</f>
        <v>0</v>
      </c>
      <c r="AD20" s="131">
        <f>IF(ISBLANK(#REF!),"",MAX(AB20:AC20))</f>
        <v>0</v>
      </c>
      <c r="AE20" s="131">
        <f>IF(ISBLANK(#REF!),"",MIN(3,0.5*INT((P20*12+Q20+ROUND(R20/30,0))/6)))</f>
        <v>0</v>
      </c>
      <c r="AF20" s="131">
        <f>IF(ISBLANK(#REF!),"",0.25*(S20*12+T20+ROUND(U20/30,0)))</f>
        <v>1.75</v>
      </c>
      <c r="AG20" s="132">
        <f>IF(ISBLANK(#REF!),"",IF(V20&gt;=67%,7,0))</f>
        <v>0</v>
      </c>
      <c r="AH20" s="132">
        <f>IF(ISBLANK(#REF!),"",IF(W20&gt;=1,7,0))</f>
        <v>0</v>
      </c>
      <c r="AI20" s="132">
        <f>IF(ISBLANK(#REF!),"",IF(X20="ΠΟΛΥΤΕΚΝΟΣ",7,IF(X20="ΤΡΙΤΕΚΝΟΣ",3,0)))</f>
        <v>0</v>
      </c>
      <c r="AJ20" s="132">
        <f>IF(ISBLANK(#REF!),"",MAX(AG20:AI20))</f>
        <v>0</v>
      </c>
      <c r="AK20" s="187">
        <f>IF(ISBLANK(#REF!),"",AA20+SUM(AD20:AF20,AJ20))</f>
        <v>3.33</v>
      </c>
    </row>
    <row r="21" spans="1:37" s="134" customFormat="1">
      <c r="A21" s="115">
        <f>IF(ISBLANK(#REF!),"",IF(ISNUMBER(A20),A20+1,1))</f>
        <v>11</v>
      </c>
      <c r="B21" s="134" t="s">
        <v>539</v>
      </c>
      <c r="C21" s="134" t="s">
        <v>144</v>
      </c>
      <c r="D21" s="134" t="s">
        <v>301</v>
      </c>
      <c r="E21" s="134" t="s">
        <v>37</v>
      </c>
      <c r="F21" s="134" t="s">
        <v>88</v>
      </c>
      <c r="G21" s="134" t="s">
        <v>15</v>
      </c>
      <c r="H21" s="134" t="s">
        <v>12</v>
      </c>
      <c r="I21" s="134" t="s">
        <v>11</v>
      </c>
      <c r="J21" s="135">
        <v>38282</v>
      </c>
      <c r="K21" s="136">
        <v>5.85</v>
      </c>
      <c r="L21" s="137"/>
      <c r="M21" s="137"/>
      <c r="N21" s="137"/>
      <c r="O21" s="137"/>
      <c r="P21" s="134">
        <v>0</v>
      </c>
      <c r="Q21" s="134">
        <v>0</v>
      </c>
      <c r="R21" s="134">
        <v>0</v>
      </c>
      <c r="S21" s="134">
        <v>0</v>
      </c>
      <c r="T21" s="134">
        <v>5</v>
      </c>
      <c r="U21" s="134">
        <v>14</v>
      </c>
      <c r="V21" s="138"/>
      <c r="W21" s="139"/>
      <c r="X21" s="137"/>
      <c r="Y21" s="137" t="s">
        <v>14</v>
      </c>
      <c r="Z21" s="137" t="s">
        <v>14</v>
      </c>
      <c r="AA21" s="131">
        <f>IF(ISBLANK(#REF!),"",IF(K21&gt;5,ROUND(0.5*(K21-5),2),0))</f>
        <v>0.43</v>
      </c>
      <c r="AB21" s="131">
        <f>IF(ISBLANK(#REF!),"",IF(L21="ΝΑΙ",6,(IF(M21="ΝΑΙ",4,0))))</f>
        <v>0</v>
      </c>
      <c r="AC21" s="131">
        <f>IF(ISBLANK(#REF!),"",IF(E21="ΠΕ23",IF(N21="ΝΑΙ",3,(IF(O21="ΝΑΙ",2,0))),IF(N21="ΝΑΙ",3,(IF(O21="ΝΑΙ",2,0)))))</f>
        <v>0</v>
      </c>
      <c r="AD21" s="131">
        <f>IF(ISBLANK(#REF!),"",MAX(AB21:AC21))</f>
        <v>0</v>
      </c>
      <c r="AE21" s="131">
        <f>IF(ISBLANK(#REF!),"",MIN(3,0.5*INT((P21*12+Q21+ROUND(R21/30,0))/6)))</f>
        <v>0</v>
      </c>
      <c r="AF21" s="131">
        <f>IF(ISBLANK(#REF!),"",0.25*(S21*12+T21+ROUND(U21/30,0)))</f>
        <v>1.25</v>
      </c>
      <c r="AG21" s="132">
        <f>IF(ISBLANK(#REF!),"",IF(V21&gt;=67%,7,0))</f>
        <v>0</v>
      </c>
      <c r="AH21" s="132">
        <f>IF(ISBLANK(#REF!),"",IF(W21&gt;=1,7,0))</f>
        <v>0</v>
      </c>
      <c r="AI21" s="132">
        <f>IF(ISBLANK(#REF!),"",IF(X21="ΠΟΛΥΤΕΚΝΟΣ",7,IF(X21="ΤΡΙΤΕΚΝΟΣ",3,0)))</f>
        <v>0</v>
      </c>
      <c r="AJ21" s="132">
        <f>IF(ISBLANK(#REF!),"",MAX(AG21:AI21))</f>
        <v>0</v>
      </c>
      <c r="AK21" s="187">
        <f>IF(ISBLANK(#REF!),"",AA21+SUM(AD21:AF21,AJ21))</f>
        <v>1.68</v>
      </c>
    </row>
    <row r="22" spans="1:37" s="134" customFormat="1">
      <c r="A22" s="115">
        <f>IF(ISBLANK(#REF!),"",IF(ISNUMBER(A21),A21+1,1))</f>
        <v>12</v>
      </c>
      <c r="B22" s="134" t="s">
        <v>532</v>
      </c>
      <c r="C22" s="134" t="s">
        <v>109</v>
      </c>
      <c r="D22" s="134" t="s">
        <v>184</v>
      </c>
      <c r="E22" s="134" t="s">
        <v>37</v>
      </c>
      <c r="F22" s="134" t="s">
        <v>89</v>
      </c>
      <c r="G22" s="134" t="s">
        <v>61</v>
      </c>
      <c r="H22" s="134" t="s">
        <v>14</v>
      </c>
      <c r="I22" s="134" t="s">
        <v>13</v>
      </c>
      <c r="J22" s="135">
        <v>38303</v>
      </c>
      <c r="K22" s="136">
        <v>8.31</v>
      </c>
      <c r="L22" s="137"/>
      <c r="M22" s="137" t="s">
        <v>12</v>
      </c>
      <c r="N22" s="137"/>
      <c r="O22" s="137"/>
      <c r="P22" s="134">
        <v>0</v>
      </c>
      <c r="Q22" s="134">
        <v>0</v>
      </c>
      <c r="R22" s="134">
        <v>0</v>
      </c>
      <c r="S22" s="134">
        <v>2</v>
      </c>
      <c r="T22" s="134">
        <v>10</v>
      </c>
      <c r="U22" s="134">
        <v>20</v>
      </c>
      <c r="V22" s="138"/>
      <c r="W22" s="139"/>
      <c r="X22" s="137"/>
      <c r="Y22" s="137" t="s">
        <v>14</v>
      </c>
      <c r="Z22" s="137" t="s">
        <v>14</v>
      </c>
      <c r="AA22" s="131">
        <f>IF(ISBLANK(#REF!),"",IF(K22&gt;5,ROUND(0.5*(K22-5),2),0))</f>
        <v>1.66</v>
      </c>
      <c r="AB22" s="131">
        <f>IF(ISBLANK(#REF!),"",IF(L22="ΝΑΙ",6,(IF(M22="ΝΑΙ",4,0))))</f>
        <v>4</v>
      </c>
      <c r="AC22" s="131">
        <f>IF(ISBLANK(#REF!),"",IF(E22="ΠΕ23",IF(N22="ΝΑΙ",3,(IF(O22="ΝΑΙ",2,0))),IF(N22="ΝΑΙ",3,(IF(O22="ΝΑΙ",2,0)))))</f>
        <v>0</v>
      </c>
      <c r="AD22" s="131">
        <f>IF(ISBLANK(#REF!),"",MAX(AB22:AC22))</f>
        <v>4</v>
      </c>
      <c r="AE22" s="131">
        <f>IF(ISBLANK(#REF!),"",MIN(3,0.5*INT((P22*12+Q22+ROUND(R22/30,0))/6)))</f>
        <v>0</v>
      </c>
      <c r="AF22" s="131">
        <f>IF(ISBLANK(#REF!),"",0.25*(S22*12+T22+ROUND(U22/30,0)))</f>
        <v>8.75</v>
      </c>
      <c r="AG22" s="132">
        <f>IF(ISBLANK(#REF!),"",IF(V22&gt;=67%,7,0))</f>
        <v>0</v>
      </c>
      <c r="AH22" s="132">
        <f>IF(ISBLANK(#REF!),"",IF(W22&gt;=1,7,0))</f>
        <v>0</v>
      </c>
      <c r="AI22" s="132">
        <f>IF(ISBLANK(#REF!),"",IF(X22="ΠΟΛΥΤΕΚΝΟΣ",7,IF(X22="ΤΡΙΤΕΚΝΟΣ",3,0)))</f>
        <v>0</v>
      </c>
      <c r="AJ22" s="132">
        <f>IF(ISBLANK(#REF!),"",MAX(AG22:AI22))</f>
        <v>0</v>
      </c>
      <c r="AK22" s="187">
        <f>IF(ISBLANK(#REF!),"",AA22+SUM(AD22:AF22,AJ22))</f>
        <v>14.41</v>
      </c>
    </row>
    <row r="23" spans="1:37" s="134" customFormat="1">
      <c r="A23" s="115">
        <f>IF(ISBLANK(#REF!),"",IF(ISNUMBER(A22),A22+1,1))</f>
        <v>13</v>
      </c>
      <c r="B23" s="134" t="s">
        <v>534</v>
      </c>
      <c r="C23" s="134" t="s">
        <v>144</v>
      </c>
      <c r="D23" s="134" t="s">
        <v>107</v>
      </c>
      <c r="E23" s="134" t="s">
        <v>37</v>
      </c>
      <c r="F23" s="134" t="s">
        <v>89</v>
      </c>
      <c r="G23" s="134" t="s">
        <v>61</v>
      </c>
      <c r="H23" s="134" t="s">
        <v>14</v>
      </c>
      <c r="I23" s="134" t="s">
        <v>13</v>
      </c>
      <c r="J23" s="135">
        <v>38694</v>
      </c>
      <c r="K23" s="136">
        <v>8.02</v>
      </c>
      <c r="L23" s="137"/>
      <c r="M23" s="137"/>
      <c r="N23" s="137"/>
      <c r="O23" s="137"/>
      <c r="P23" s="134">
        <v>0</v>
      </c>
      <c r="Q23" s="134">
        <v>2</v>
      </c>
      <c r="R23" s="134">
        <v>2</v>
      </c>
      <c r="S23" s="134">
        <v>3</v>
      </c>
      <c r="T23" s="134">
        <v>4</v>
      </c>
      <c r="U23" s="134">
        <v>4</v>
      </c>
      <c r="V23" s="138"/>
      <c r="W23" s="139"/>
      <c r="X23" s="137"/>
      <c r="Y23" s="137" t="s">
        <v>14</v>
      </c>
      <c r="Z23" s="137" t="s">
        <v>14</v>
      </c>
      <c r="AA23" s="131">
        <f>IF(ISBLANK(#REF!),"",IF(K23&gt;5,ROUND(0.5*(K23-5),2),0))</f>
        <v>1.51</v>
      </c>
      <c r="AB23" s="131">
        <f>IF(ISBLANK(#REF!),"",IF(L23="ΝΑΙ",6,(IF(M23="ΝΑΙ",4,0))))</f>
        <v>0</v>
      </c>
      <c r="AC23" s="131">
        <f>IF(ISBLANK(#REF!),"",IF(E23="ΠΕ23",IF(N23="ΝΑΙ",3,(IF(O23="ΝΑΙ",2,0))),IF(N23="ΝΑΙ",3,(IF(O23="ΝΑΙ",2,0)))))</f>
        <v>0</v>
      </c>
      <c r="AD23" s="131">
        <f>IF(ISBLANK(#REF!),"",MAX(AB23:AC23))</f>
        <v>0</v>
      </c>
      <c r="AE23" s="131">
        <f>IF(ISBLANK(#REF!),"",MIN(3,0.5*INT((P23*12+Q23+ROUND(R23/30,0))/6)))</f>
        <v>0</v>
      </c>
      <c r="AF23" s="131">
        <f>IF(ISBLANK(#REF!),"",0.25*(S23*12+T23+ROUND(U23/30,0)))</f>
        <v>10</v>
      </c>
      <c r="AG23" s="132">
        <f>IF(ISBLANK(#REF!),"",IF(V23&gt;=67%,7,0))</f>
        <v>0</v>
      </c>
      <c r="AH23" s="132">
        <f>IF(ISBLANK(#REF!),"",IF(W23&gt;=1,7,0))</f>
        <v>0</v>
      </c>
      <c r="AI23" s="132">
        <f>IF(ISBLANK(#REF!),"",IF(X23="ΠΟΛΥΤΕΚΝΟΣ",7,IF(X23="ΤΡΙΤΕΚΝΟΣ",3,0)))</f>
        <v>0</v>
      </c>
      <c r="AJ23" s="132">
        <f>IF(ISBLANK(#REF!),"",MAX(AG23:AI23))</f>
        <v>0</v>
      </c>
      <c r="AK23" s="187">
        <f>IF(ISBLANK(#REF!),"",AA23+SUM(AD23:AF23,AJ23))</f>
        <v>11.51</v>
      </c>
    </row>
    <row r="24" spans="1:37" s="134" customFormat="1">
      <c r="A24" s="115">
        <f>IF(ISBLANK(#REF!),"",IF(ISNUMBER(A23),A23+1,1))</f>
        <v>14</v>
      </c>
      <c r="B24" s="134" t="s">
        <v>547</v>
      </c>
      <c r="C24" s="134" t="s">
        <v>184</v>
      </c>
      <c r="D24" s="134" t="s">
        <v>107</v>
      </c>
      <c r="E24" s="134" t="s">
        <v>37</v>
      </c>
      <c r="F24" s="134" t="s">
        <v>89</v>
      </c>
      <c r="G24" s="134" t="s">
        <v>61</v>
      </c>
      <c r="H24" s="134" t="s">
        <v>14</v>
      </c>
      <c r="I24" s="134" t="s">
        <v>13</v>
      </c>
      <c r="J24" s="135">
        <v>42460</v>
      </c>
      <c r="K24" s="136">
        <v>7.96</v>
      </c>
      <c r="L24" s="137"/>
      <c r="M24" s="137"/>
      <c r="N24" s="137"/>
      <c r="O24" s="137"/>
      <c r="P24" s="134">
        <v>0</v>
      </c>
      <c r="Q24" s="134">
        <v>0</v>
      </c>
      <c r="R24" s="134">
        <v>0</v>
      </c>
      <c r="S24" s="134">
        <v>0</v>
      </c>
      <c r="T24" s="134">
        <v>5</v>
      </c>
      <c r="U24" s="134">
        <v>19</v>
      </c>
      <c r="V24" s="138">
        <v>0.67</v>
      </c>
      <c r="W24" s="139"/>
      <c r="X24" s="137"/>
      <c r="Y24" s="137" t="s">
        <v>14</v>
      </c>
      <c r="Z24" s="137" t="s">
        <v>14</v>
      </c>
      <c r="AA24" s="131">
        <f>IF(ISBLANK(#REF!),"",IF(K24&gt;5,ROUND(0.5*(K24-5),2),0))</f>
        <v>1.48</v>
      </c>
      <c r="AB24" s="131">
        <f>IF(ISBLANK(#REF!),"",IF(L24="ΝΑΙ",6,(IF(M24="ΝΑΙ",4,0))))</f>
        <v>0</v>
      </c>
      <c r="AC24" s="131">
        <f>IF(ISBLANK(#REF!),"",IF(E24="ΠΕ23",IF(N24="ΝΑΙ",3,(IF(O24="ΝΑΙ",2,0))),IF(N24="ΝΑΙ",3,(IF(O24="ΝΑΙ",2,0)))))</f>
        <v>0</v>
      </c>
      <c r="AD24" s="131">
        <f>IF(ISBLANK(#REF!),"",MAX(AB24:AC24))</f>
        <v>0</v>
      </c>
      <c r="AE24" s="131">
        <f>IF(ISBLANK(#REF!),"",MIN(3,0.5*INT((P24*12+Q24+ROUND(R24/30,0))/6)))</f>
        <v>0</v>
      </c>
      <c r="AF24" s="131">
        <f>IF(ISBLANK(#REF!),"",0.25*(S24*12+T24+ROUND(U24/30,0)))</f>
        <v>1.5</v>
      </c>
      <c r="AG24" s="132">
        <f>IF(ISBLANK(#REF!),"",IF(V24&gt;=67%,7,0))</f>
        <v>7</v>
      </c>
      <c r="AH24" s="132">
        <f>IF(ISBLANK(#REF!),"",IF(W24&gt;=1,7,0))</f>
        <v>0</v>
      </c>
      <c r="AI24" s="132">
        <f>IF(ISBLANK(#REF!),"",IF(X24="ΠΟΛΥΤΕΚΝΟΣ",7,IF(X24="ΤΡΙΤΕΚΝΟΣ",3,0)))</f>
        <v>0</v>
      </c>
      <c r="AJ24" s="132">
        <f>IF(ISBLANK(#REF!),"",MAX(AG24:AI24))</f>
        <v>7</v>
      </c>
      <c r="AK24" s="187">
        <f>IF(ISBLANK(#REF!),"",AA24+SUM(AD24:AF24,AJ24))</f>
        <v>9.98</v>
      </c>
    </row>
    <row r="25" spans="1:37" s="134" customFormat="1">
      <c r="A25" s="115">
        <f>IF(ISBLANK(#REF!),"",IF(ISNUMBER(A24),A24+1,1))</f>
        <v>15</v>
      </c>
      <c r="B25" s="134" t="s">
        <v>505</v>
      </c>
      <c r="C25" s="134" t="s">
        <v>98</v>
      </c>
      <c r="D25" s="134" t="s">
        <v>147</v>
      </c>
      <c r="E25" s="134" t="s">
        <v>37</v>
      </c>
      <c r="F25" s="134" t="s">
        <v>89</v>
      </c>
      <c r="G25" s="134" t="s">
        <v>61</v>
      </c>
      <c r="H25" s="134" t="s">
        <v>14</v>
      </c>
      <c r="I25" s="134" t="s">
        <v>13</v>
      </c>
      <c r="J25" s="135">
        <v>38701</v>
      </c>
      <c r="K25" s="136">
        <v>7.84</v>
      </c>
      <c r="L25" s="137"/>
      <c r="M25" s="137"/>
      <c r="N25" s="137"/>
      <c r="O25" s="137"/>
      <c r="P25" s="134">
        <v>3</v>
      </c>
      <c r="Q25" s="134">
        <v>2</v>
      </c>
      <c r="R25" s="134">
        <v>4</v>
      </c>
      <c r="S25" s="134">
        <v>0</v>
      </c>
      <c r="T25" s="134">
        <v>4</v>
      </c>
      <c r="U25" s="134">
        <v>13</v>
      </c>
      <c r="V25" s="138"/>
      <c r="W25" s="139"/>
      <c r="X25" s="137"/>
      <c r="Y25" s="137" t="s">
        <v>14</v>
      </c>
      <c r="Z25" s="137" t="s">
        <v>14</v>
      </c>
      <c r="AA25" s="131">
        <f>IF(ISBLANK(#REF!),"",IF(K25&gt;5,ROUND(0.5*(K25-5),2),0))</f>
        <v>1.42</v>
      </c>
      <c r="AB25" s="131">
        <f>IF(ISBLANK(#REF!),"",IF(L25="ΝΑΙ",6,(IF(M25="ΝΑΙ",4,0))))</f>
        <v>0</v>
      </c>
      <c r="AC25" s="131">
        <f>IF(ISBLANK(#REF!),"",IF(E25="ΠΕ23",IF(N25="ΝΑΙ",3,(IF(O25="ΝΑΙ",2,0))),IF(N25="ΝΑΙ",3,(IF(O25="ΝΑΙ",2,0)))))</f>
        <v>0</v>
      </c>
      <c r="AD25" s="131">
        <f>IF(ISBLANK(#REF!),"",MAX(AB25:AC25))</f>
        <v>0</v>
      </c>
      <c r="AE25" s="131">
        <f>IF(ISBLANK(#REF!),"",MIN(3,0.5*INT((P25*12+Q25+ROUND(R25/30,0))/6)))</f>
        <v>3</v>
      </c>
      <c r="AF25" s="131">
        <f>IF(ISBLANK(#REF!),"",0.25*(S25*12+T25+ROUND(U25/30,0)))</f>
        <v>1</v>
      </c>
      <c r="AG25" s="132">
        <f>IF(ISBLANK(#REF!),"",IF(V25&gt;=67%,7,0))</f>
        <v>0</v>
      </c>
      <c r="AH25" s="132">
        <f>IF(ISBLANK(#REF!),"",IF(W25&gt;=1,7,0))</f>
        <v>0</v>
      </c>
      <c r="AI25" s="132">
        <f>IF(ISBLANK(#REF!),"",IF(X25="ΠΟΛΥΤΕΚΝΟΣ",7,IF(X25="ΤΡΙΤΕΚΝΟΣ",3,0)))</f>
        <v>0</v>
      </c>
      <c r="AJ25" s="132">
        <f>IF(ISBLANK(#REF!),"",MAX(AG25:AI25))</f>
        <v>0</v>
      </c>
      <c r="AK25" s="187">
        <f>IF(ISBLANK(#REF!),"",AA25+SUM(AD25:AF25,AJ25))</f>
        <v>5.42</v>
      </c>
    </row>
    <row r="26" spans="1:37" s="134" customFormat="1">
      <c r="A26" s="115">
        <f>IF(ISBLANK(#REF!),"",IF(ISNUMBER(A25),A25+1,1))</f>
        <v>16</v>
      </c>
      <c r="B26" s="134" t="s">
        <v>535</v>
      </c>
      <c r="C26" s="134" t="s">
        <v>164</v>
      </c>
      <c r="D26" s="134" t="s">
        <v>112</v>
      </c>
      <c r="E26" s="134" t="s">
        <v>37</v>
      </c>
      <c r="F26" s="134" t="s">
        <v>89</v>
      </c>
      <c r="G26" s="134" t="s">
        <v>61</v>
      </c>
      <c r="H26" s="134" t="s">
        <v>14</v>
      </c>
      <c r="I26" s="134" t="s">
        <v>13</v>
      </c>
      <c r="J26" s="135">
        <v>39601</v>
      </c>
      <c r="K26" s="136">
        <v>7.13</v>
      </c>
      <c r="L26" s="137"/>
      <c r="M26" s="137"/>
      <c r="N26" s="137"/>
      <c r="O26" s="137"/>
      <c r="P26" s="134">
        <v>0</v>
      </c>
      <c r="Q26" s="134">
        <v>8</v>
      </c>
      <c r="R26" s="134">
        <v>0</v>
      </c>
      <c r="S26" s="134">
        <v>1</v>
      </c>
      <c r="T26" s="134">
        <v>0</v>
      </c>
      <c r="U26" s="134">
        <v>17</v>
      </c>
      <c r="V26" s="138"/>
      <c r="W26" s="139"/>
      <c r="X26" s="137"/>
      <c r="Y26" s="137" t="s">
        <v>14</v>
      </c>
      <c r="Z26" s="137" t="s">
        <v>14</v>
      </c>
      <c r="AA26" s="131">
        <f>IF(ISBLANK(#REF!),"",IF(K26&gt;5,ROUND(0.5*(K26-5),2),0))</f>
        <v>1.07</v>
      </c>
      <c r="AB26" s="131">
        <f>IF(ISBLANK(#REF!),"",IF(L26="ΝΑΙ",6,(IF(M26="ΝΑΙ",4,0))))</f>
        <v>0</v>
      </c>
      <c r="AC26" s="131">
        <f>IF(ISBLANK(#REF!),"",IF(E26="ΠΕ23",IF(N26="ΝΑΙ",3,(IF(O26="ΝΑΙ",2,0))),IF(N26="ΝΑΙ",3,(IF(O26="ΝΑΙ",2,0)))))</f>
        <v>0</v>
      </c>
      <c r="AD26" s="131">
        <f>IF(ISBLANK(#REF!),"",MAX(AB26:AC26))</f>
        <v>0</v>
      </c>
      <c r="AE26" s="131">
        <f>IF(ISBLANK(#REF!),"",MIN(3,0.5*INT((P26*12+Q26+ROUND(R26/30,0))/6)))</f>
        <v>0.5</v>
      </c>
      <c r="AF26" s="131">
        <f>IF(ISBLANK(#REF!),"",0.25*(S26*12+T26+ROUND(U26/30,0)))</f>
        <v>3.25</v>
      </c>
      <c r="AG26" s="132">
        <f>IF(ISBLANK(#REF!),"",IF(V26&gt;=67%,7,0))</f>
        <v>0</v>
      </c>
      <c r="AH26" s="132">
        <f>IF(ISBLANK(#REF!),"",IF(W26&gt;=1,7,0))</f>
        <v>0</v>
      </c>
      <c r="AI26" s="132">
        <f>IF(ISBLANK(#REF!),"",IF(X26="ΠΟΛΥΤΕΚΝΟΣ",7,IF(X26="ΤΡΙΤΕΚΝΟΣ",3,0)))</f>
        <v>0</v>
      </c>
      <c r="AJ26" s="132">
        <f>IF(ISBLANK(#REF!),"",MAX(AG26:AI26))</f>
        <v>0</v>
      </c>
      <c r="AK26" s="187">
        <f>IF(ISBLANK(#REF!),"",AA26+SUM(AD26:AF26,AJ26))</f>
        <v>4.82</v>
      </c>
    </row>
    <row r="27" spans="1:37" s="134" customFormat="1">
      <c r="A27" s="115">
        <f>IF(ISBLANK(#REF!),"",IF(ISNUMBER(A26),A26+1,1))</f>
        <v>17</v>
      </c>
      <c r="B27" s="134" t="s">
        <v>557</v>
      </c>
      <c r="C27" s="134" t="s">
        <v>116</v>
      </c>
      <c r="D27" s="134" t="s">
        <v>122</v>
      </c>
      <c r="E27" s="134" t="s">
        <v>37</v>
      </c>
      <c r="F27" s="134" t="s">
        <v>89</v>
      </c>
      <c r="G27" s="134" t="s">
        <v>61</v>
      </c>
      <c r="H27" s="134" t="s">
        <v>14</v>
      </c>
      <c r="I27" s="134" t="s">
        <v>13</v>
      </c>
      <c r="J27" s="135">
        <v>41802</v>
      </c>
      <c r="K27" s="136">
        <v>7.8</v>
      </c>
      <c r="L27" s="137"/>
      <c r="M27" s="137"/>
      <c r="N27" s="137"/>
      <c r="O27" s="137"/>
      <c r="P27" s="134">
        <v>0</v>
      </c>
      <c r="Q27" s="134">
        <v>0</v>
      </c>
      <c r="R27" s="134">
        <v>0</v>
      </c>
      <c r="S27" s="134">
        <v>1</v>
      </c>
      <c r="T27" s="134">
        <v>0</v>
      </c>
      <c r="U27" s="134">
        <v>18</v>
      </c>
      <c r="V27" s="138"/>
      <c r="W27" s="139"/>
      <c r="X27" s="137"/>
      <c r="Y27" s="137" t="s">
        <v>14</v>
      </c>
      <c r="Z27" s="137" t="s">
        <v>14</v>
      </c>
      <c r="AA27" s="131">
        <f>IF(ISBLANK(#REF!),"",IF(K27&gt;5,ROUND(0.5*(K27-5),2),0))</f>
        <v>1.4</v>
      </c>
      <c r="AB27" s="131">
        <f>IF(ISBLANK(#REF!),"",IF(L27="ΝΑΙ",6,(IF(M27="ΝΑΙ",4,0))))</f>
        <v>0</v>
      </c>
      <c r="AC27" s="131">
        <f>IF(ISBLANK(#REF!),"",IF(E27="ΠΕ23",IF(N27="ΝΑΙ",3,(IF(O27="ΝΑΙ",2,0))),IF(N27="ΝΑΙ",3,(IF(O27="ΝΑΙ",2,0)))))</f>
        <v>0</v>
      </c>
      <c r="AD27" s="131">
        <f>IF(ISBLANK(#REF!),"",MAX(AB27:AC27))</f>
        <v>0</v>
      </c>
      <c r="AE27" s="131">
        <f>IF(ISBLANK(#REF!),"",MIN(3,0.5*INT((P27*12+Q27+ROUND(R27/30,0))/6)))</f>
        <v>0</v>
      </c>
      <c r="AF27" s="131">
        <f>IF(ISBLANK(#REF!),"",0.25*(S27*12+T27+ROUND(U27/30,0)))</f>
        <v>3.25</v>
      </c>
      <c r="AG27" s="132">
        <f>IF(ISBLANK(#REF!),"",IF(V27&gt;=67%,7,0))</f>
        <v>0</v>
      </c>
      <c r="AH27" s="132">
        <f>IF(ISBLANK(#REF!),"",IF(W27&gt;=1,7,0))</f>
        <v>0</v>
      </c>
      <c r="AI27" s="132">
        <f>IF(ISBLANK(#REF!),"",IF(X27="ΠΟΛΥΤΕΚΝΟΣ",7,IF(X27="ΤΡΙΤΕΚΝΟΣ",3,0)))</f>
        <v>0</v>
      </c>
      <c r="AJ27" s="132">
        <f>IF(ISBLANK(#REF!),"",MAX(AG27:AI27))</f>
        <v>0</v>
      </c>
      <c r="AK27" s="187">
        <f>IF(ISBLANK(#REF!),"",AA27+SUM(AD27:AF27,AJ27))</f>
        <v>4.6500000000000004</v>
      </c>
    </row>
    <row r="28" spans="1:37" s="134" customFormat="1">
      <c r="A28" s="115">
        <f>IF(ISBLANK(#REF!),"",IF(ISNUMBER(A27),A27+1,1))</f>
        <v>18</v>
      </c>
      <c r="B28" s="134" t="s">
        <v>533</v>
      </c>
      <c r="C28" s="134" t="s">
        <v>112</v>
      </c>
      <c r="D28" s="134" t="s">
        <v>144</v>
      </c>
      <c r="E28" s="134" t="s">
        <v>37</v>
      </c>
      <c r="F28" s="134" t="s">
        <v>89</v>
      </c>
      <c r="G28" s="134" t="s">
        <v>61</v>
      </c>
      <c r="H28" s="134" t="s">
        <v>14</v>
      </c>
      <c r="I28" s="134" t="s">
        <v>13</v>
      </c>
      <c r="J28" s="135">
        <v>41982</v>
      </c>
      <c r="K28" s="136">
        <v>7.63</v>
      </c>
      <c r="L28" s="137"/>
      <c r="M28" s="137"/>
      <c r="N28" s="137"/>
      <c r="O28" s="137"/>
      <c r="P28" s="134">
        <v>0</v>
      </c>
      <c r="Q28" s="134">
        <v>0</v>
      </c>
      <c r="R28" s="134">
        <v>0</v>
      </c>
      <c r="S28" s="134">
        <v>0</v>
      </c>
      <c r="T28" s="134">
        <v>11</v>
      </c>
      <c r="U28" s="134">
        <v>24</v>
      </c>
      <c r="V28" s="138"/>
      <c r="W28" s="139"/>
      <c r="X28" s="137"/>
      <c r="Y28" s="137" t="s">
        <v>12</v>
      </c>
      <c r="Z28" s="137" t="s">
        <v>12</v>
      </c>
      <c r="AA28" s="131">
        <f>IF(ISBLANK(#REF!),"",IF(K28&gt;5,ROUND(0.5*(K28-5),2),0))</f>
        <v>1.32</v>
      </c>
      <c r="AB28" s="131">
        <f>IF(ISBLANK(#REF!),"",IF(L28="ΝΑΙ",6,(IF(M28="ΝΑΙ",4,0))))</f>
        <v>0</v>
      </c>
      <c r="AC28" s="131">
        <f>IF(ISBLANK(#REF!),"",IF(E28="ΠΕ23",IF(N28="ΝΑΙ",3,(IF(O28="ΝΑΙ",2,0))),IF(N28="ΝΑΙ",3,(IF(O28="ΝΑΙ",2,0)))))</f>
        <v>0</v>
      </c>
      <c r="AD28" s="131">
        <f>IF(ISBLANK(#REF!),"",MAX(AB28:AC28))</f>
        <v>0</v>
      </c>
      <c r="AE28" s="131">
        <f>IF(ISBLANK(#REF!),"",MIN(3,0.5*INT((P28*12+Q28+ROUND(R28/30,0))/6)))</f>
        <v>0</v>
      </c>
      <c r="AF28" s="131">
        <f>IF(ISBLANK(#REF!),"",0.25*(S28*12+T28+ROUND(U28/30,0)))</f>
        <v>3</v>
      </c>
      <c r="AG28" s="132">
        <f>IF(ISBLANK(#REF!),"",IF(V28&gt;=67%,7,0))</f>
        <v>0</v>
      </c>
      <c r="AH28" s="132">
        <f>IF(ISBLANK(#REF!),"",IF(W28&gt;=1,7,0))</f>
        <v>0</v>
      </c>
      <c r="AI28" s="132">
        <f>IF(ISBLANK(#REF!),"",IF(X28="ΠΟΛΥΤΕΚΝΟΣ",7,IF(X28="ΤΡΙΤΕΚΝΟΣ",3,0)))</f>
        <v>0</v>
      </c>
      <c r="AJ28" s="132">
        <f>IF(ISBLANK(#REF!),"",MAX(AG28:AI28))</f>
        <v>0</v>
      </c>
      <c r="AK28" s="187">
        <f>IF(ISBLANK(#REF!),"",AA28+SUM(AD28:AF28,AJ28))</f>
        <v>4.32</v>
      </c>
    </row>
    <row r="29" spans="1:37" s="134" customFormat="1">
      <c r="A29" s="115">
        <f>IF(ISBLANK(#REF!),"",IF(ISNUMBER(A28),A28+1,1))</f>
        <v>19</v>
      </c>
      <c r="B29" s="134" t="s">
        <v>509</v>
      </c>
      <c r="C29" s="134" t="s">
        <v>510</v>
      </c>
      <c r="D29" s="134" t="s">
        <v>167</v>
      </c>
      <c r="E29" s="134" t="s">
        <v>37</v>
      </c>
      <c r="F29" s="134" t="s">
        <v>89</v>
      </c>
      <c r="G29" s="134" t="s">
        <v>61</v>
      </c>
      <c r="H29" s="134" t="s">
        <v>14</v>
      </c>
      <c r="I29" s="134" t="s">
        <v>13</v>
      </c>
      <c r="J29" s="135">
        <v>39163</v>
      </c>
      <c r="K29" s="136">
        <v>8.1199999999999992</v>
      </c>
      <c r="L29" s="137"/>
      <c r="M29" s="137"/>
      <c r="N29" s="137"/>
      <c r="O29" s="137"/>
      <c r="P29" s="134">
        <v>0</v>
      </c>
      <c r="Q29" s="134">
        <v>0</v>
      </c>
      <c r="R29" s="134">
        <v>0</v>
      </c>
      <c r="S29" s="134">
        <v>0</v>
      </c>
      <c r="T29" s="134">
        <v>11</v>
      </c>
      <c r="U29" s="134">
        <v>5</v>
      </c>
      <c r="V29" s="138"/>
      <c r="W29" s="139"/>
      <c r="X29" s="137"/>
      <c r="Y29" s="137" t="s">
        <v>14</v>
      </c>
      <c r="Z29" s="137" t="s">
        <v>14</v>
      </c>
      <c r="AA29" s="131">
        <f>IF(ISBLANK(#REF!),"",IF(K29&gt;5,ROUND(0.5*(K29-5),2),0))</f>
        <v>1.56</v>
      </c>
      <c r="AB29" s="131">
        <f>IF(ISBLANK(#REF!),"",IF(L29="ΝΑΙ",6,(IF(M29="ΝΑΙ",4,0))))</f>
        <v>0</v>
      </c>
      <c r="AC29" s="131">
        <f>IF(ISBLANK(#REF!),"",IF(E29="ΠΕ23",IF(N29="ΝΑΙ",3,(IF(O29="ΝΑΙ",2,0))),IF(N29="ΝΑΙ",3,(IF(O29="ΝΑΙ",2,0)))))</f>
        <v>0</v>
      </c>
      <c r="AD29" s="131">
        <f>IF(ISBLANK(#REF!),"",MAX(AB29:AC29))</f>
        <v>0</v>
      </c>
      <c r="AE29" s="131">
        <f>IF(ISBLANK(#REF!),"",MIN(3,0.5*INT((P29*12+Q29+ROUND(R29/30,0))/6)))</f>
        <v>0</v>
      </c>
      <c r="AF29" s="131">
        <f>IF(ISBLANK(#REF!),"",0.25*(S29*12+T29+ROUND(U29/30,0)))</f>
        <v>2.75</v>
      </c>
      <c r="AG29" s="132">
        <f>IF(ISBLANK(#REF!),"",IF(V29&gt;=67%,7,0))</f>
        <v>0</v>
      </c>
      <c r="AH29" s="132">
        <f>IF(ISBLANK(#REF!),"",IF(W29&gt;=1,7,0))</f>
        <v>0</v>
      </c>
      <c r="AI29" s="132">
        <f>IF(ISBLANK(#REF!),"",IF(X29="ΠΟΛΥΤΕΚΝΟΣ",7,IF(X29="ΤΡΙΤΕΚΝΟΣ",3,0)))</f>
        <v>0</v>
      </c>
      <c r="AJ29" s="132">
        <f>IF(ISBLANK(#REF!),"",MAX(AG29:AI29))</f>
        <v>0</v>
      </c>
      <c r="AK29" s="187">
        <f>IF(ISBLANK(#REF!),"",AA29+SUM(AD29:AF29,AJ29))</f>
        <v>4.3100000000000005</v>
      </c>
    </row>
    <row r="30" spans="1:37" s="134" customFormat="1">
      <c r="A30" s="115">
        <f>IF(ISBLANK(#REF!),"",IF(ISNUMBER(A29),A29+1,1))</f>
        <v>20</v>
      </c>
      <c r="B30" s="134" t="s">
        <v>529</v>
      </c>
      <c r="C30" s="134" t="s">
        <v>530</v>
      </c>
      <c r="D30" s="134" t="s">
        <v>531</v>
      </c>
      <c r="E30" s="134" t="s">
        <v>37</v>
      </c>
      <c r="F30" s="134" t="s">
        <v>89</v>
      </c>
      <c r="G30" s="134" t="s">
        <v>61</v>
      </c>
      <c r="H30" s="134" t="s">
        <v>14</v>
      </c>
      <c r="I30" s="134" t="s">
        <v>13</v>
      </c>
      <c r="J30" s="135">
        <v>42100</v>
      </c>
      <c r="K30" s="136">
        <v>7.4</v>
      </c>
      <c r="L30" s="137"/>
      <c r="M30" s="137"/>
      <c r="N30" s="137"/>
      <c r="O30" s="137"/>
      <c r="P30" s="134">
        <v>0</v>
      </c>
      <c r="Q30" s="134">
        <v>1</v>
      </c>
      <c r="R30" s="134">
        <v>15</v>
      </c>
      <c r="S30" s="134">
        <v>1</v>
      </c>
      <c r="T30" s="134">
        <v>0</v>
      </c>
      <c r="U30" s="134">
        <v>14</v>
      </c>
      <c r="V30" s="138"/>
      <c r="W30" s="139"/>
      <c r="X30" s="137"/>
      <c r="Y30" s="137" t="s">
        <v>14</v>
      </c>
      <c r="Z30" s="137" t="s">
        <v>14</v>
      </c>
      <c r="AA30" s="131">
        <f>IF(ISBLANK(#REF!),"",IF(K30&gt;5,ROUND(0.5*(K30-5),2),0))</f>
        <v>1.2</v>
      </c>
      <c r="AB30" s="131">
        <f>IF(ISBLANK(#REF!),"",IF(L30="ΝΑΙ",6,(IF(M30="ΝΑΙ",4,0))))</f>
        <v>0</v>
      </c>
      <c r="AC30" s="131">
        <f>IF(ISBLANK(#REF!),"",IF(E30="ΠΕ23",IF(N30="ΝΑΙ",3,(IF(O30="ΝΑΙ",2,0))),IF(N30="ΝΑΙ",3,(IF(O30="ΝΑΙ",2,0)))))</f>
        <v>0</v>
      </c>
      <c r="AD30" s="131">
        <f>IF(ISBLANK(#REF!),"",MAX(AB30:AC30))</f>
        <v>0</v>
      </c>
      <c r="AE30" s="131">
        <f>IF(ISBLANK(#REF!),"",MIN(3,0.5*INT((P30*12+Q30+ROUND(R30/30,0))/6)))</f>
        <v>0</v>
      </c>
      <c r="AF30" s="131">
        <f>IF(ISBLANK(#REF!),"",0.25*(S30*12+T30+ROUND(U30/30,0)))</f>
        <v>3</v>
      </c>
      <c r="AG30" s="132">
        <f>IF(ISBLANK(#REF!),"",IF(V30&gt;=67%,7,0))</f>
        <v>0</v>
      </c>
      <c r="AH30" s="132">
        <f>IF(ISBLANK(#REF!),"",IF(W30&gt;=1,7,0))</f>
        <v>0</v>
      </c>
      <c r="AI30" s="132">
        <f>IF(ISBLANK(#REF!),"",IF(X30="ΠΟΛΥΤΕΚΝΟΣ",7,IF(X30="ΤΡΙΤΕΚΝΟΣ",3,0)))</f>
        <v>0</v>
      </c>
      <c r="AJ30" s="132">
        <f>IF(ISBLANK(#REF!),"",MAX(AG30:AI30))</f>
        <v>0</v>
      </c>
      <c r="AK30" s="187">
        <f>IF(ISBLANK(#REF!),"",AA30+SUM(AD30:AF30,AJ30))</f>
        <v>4.2</v>
      </c>
    </row>
    <row r="31" spans="1:37" s="134" customFormat="1">
      <c r="A31" s="115">
        <f>IF(ISBLANK(#REF!),"",IF(ISNUMBER(A30),A30+1,1))</f>
        <v>21</v>
      </c>
      <c r="B31" s="134" t="s">
        <v>437</v>
      </c>
      <c r="C31" s="134" t="s">
        <v>371</v>
      </c>
      <c r="D31" s="134" t="s">
        <v>516</v>
      </c>
      <c r="E31" s="134" t="s">
        <v>37</v>
      </c>
      <c r="F31" s="134" t="s">
        <v>89</v>
      </c>
      <c r="G31" s="134" t="s">
        <v>61</v>
      </c>
      <c r="H31" s="134" t="s">
        <v>14</v>
      </c>
      <c r="I31" s="134" t="s">
        <v>13</v>
      </c>
      <c r="J31" s="135">
        <v>41213</v>
      </c>
      <c r="K31" s="136">
        <v>7.53</v>
      </c>
      <c r="L31" s="137"/>
      <c r="M31" s="137"/>
      <c r="N31" s="137"/>
      <c r="O31" s="137"/>
      <c r="P31" s="134">
        <v>2</v>
      </c>
      <c r="Q31" s="134">
        <v>8</v>
      </c>
      <c r="R31" s="134">
        <v>8</v>
      </c>
      <c r="S31" s="134">
        <v>0</v>
      </c>
      <c r="T31" s="134">
        <v>0</v>
      </c>
      <c r="U31" s="134">
        <v>0</v>
      </c>
      <c r="V31" s="138"/>
      <c r="W31" s="139"/>
      <c r="X31" s="137"/>
      <c r="Y31" s="137" t="s">
        <v>14</v>
      </c>
      <c r="Z31" s="137" t="s">
        <v>14</v>
      </c>
      <c r="AA31" s="131">
        <f>IF(ISBLANK(#REF!),"",IF(K31&gt;5,ROUND(0.5*(K31-5),2),0))</f>
        <v>1.27</v>
      </c>
      <c r="AB31" s="131">
        <f>IF(ISBLANK(#REF!),"",IF(L31="ΝΑΙ",6,(IF(M31="ΝΑΙ",4,0))))</f>
        <v>0</v>
      </c>
      <c r="AC31" s="131">
        <f>IF(ISBLANK(#REF!),"",IF(E31="ΠΕ23",IF(N31="ΝΑΙ",3,(IF(O31="ΝΑΙ",2,0))),IF(N31="ΝΑΙ",3,(IF(O31="ΝΑΙ",2,0)))))</f>
        <v>0</v>
      </c>
      <c r="AD31" s="131">
        <f>IF(ISBLANK(#REF!),"",MAX(AB31:AC31))</f>
        <v>0</v>
      </c>
      <c r="AE31" s="131">
        <f>IF(ISBLANK(#REF!),"",MIN(3,0.5*INT((P31*12+Q31+ROUND(R31/30,0))/6)))</f>
        <v>2.5</v>
      </c>
      <c r="AF31" s="131">
        <f>IF(ISBLANK(#REF!),"",0.25*(S31*12+T31+ROUND(U31/30,0)))</f>
        <v>0</v>
      </c>
      <c r="AG31" s="132">
        <f>IF(ISBLANK(#REF!),"",IF(V31&gt;=67%,7,0))</f>
        <v>0</v>
      </c>
      <c r="AH31" s="132">
        <f>IF(ISBLANK(#REF!),"",IF(W31&gt;=1,7,0))</f>
        <v>0</v>
      </c>
      <c r="AI31" s="132">
        <f>IF(ISBLANK(#REF!),"",IF(X31="ΠΟΛΥΤΕΚΝΟΣ",7,IF(X31="ΤΡΙΤΕΚΝΟΣ",3,0)))</f>
        <v>0</v>
      </c>
      <c r="AJ31" s="132">
        <f>IF(ISBLANK(#REF!),"",MAX(AG31:AI31))</f>
        <v>0</v>
      </c>
      <c r="AK31" s="187">
        <f>IF(ISBLANK(#REF!),"",AA31+SUM(AD31:AF31,AJ31))</f>
        <v>3.77</v>
      </c>
    </row>
    <row r="32" spans="1:37" s="134" customFormat="1">
      <c r="A32" s="115">
        <f>IF(ISBLANK(#REF!),"",IF(ISNUMBER(A31),A31+1,1))</f>
        <v>22</v>
      </c>
      <c r="B32" s="134" t="s">
        <v>213</v>
      </c>
      <c r="C32" s="134" t="s">
        <v>116</v>
      </c>
      <c r="D32" s="134" t="s">
        <v>268</v>
      </c>
      <c r="E32" s="134" t="s">
        <v>37</v>
      </c>
      <c r="F32" s="134" t="s">
        <v>89</v>
      </c>
      <c r="G32" s="134" t="s">
        <v>61</v>
      </c>
      <c r="H32" s="134" t="s">
        <v>14</v>
      </c>
      <c r="I32" s="134" t="s">
        <v>13</v>
      </c>
      <c r="J32" s="135">
        <v>41971</v>
      </c>
      <c r="K32" s="136">
        <v>7.41</v>
      </c>
      <c r="L32" s="137"/>
      <c r="M32" s="137"/>
      <c r="N32" s="137"/>
      <c r="O32" s="137"/>
      <c r="P32" s="134">
        <v>1</v>
      </c>
      <c r="Q32" s="134">
        <v>2</v>
      </c>
      <c r="R32" s="134">
        <v>8</v>
      </c>
      <c r="S32" s="134">
        <v>0</v>
      </c>
      <c r="T32" s="134">
        <v>5</v>
      </c>
      <c r="U32" s="134">
        <v>11</v>
      </c>
      <c r="V32" s="138"/>
      <c r="W32" s="139"/>
      <c r="X32" s="137"/>
      <c r="Y32" s="137" t="s">
        <v>14</v>
      </c>
      <c r="Z32" s="137" t="s">
        <v>14</v>
      </c>
      <c r="AA32" s="131">
        <f>IF(ISBLANK(#REF!),"",IF(K32&gt;5,ROUND(0.5*(K32-5),2),0))</f>
        <v>1.21</v>
      </c>
      <c r="AB32" s="131">
        <f>IF(ISBLANK(#REF!),"",IF(L32="ΝΑΙ",6,(IF(M32="ΝΑΙ",4,0))))</f>
        <v>0</v>
      </c>
      <c r="AC32" s="131">
        <f>IF(ISBLANK(#REF!),"",IF(E32="ΠΕ23",IF(N32="ΝΑΙ",3,(IF(O32="ΝΑΙ",2,0))),IF(N32="ΝΑΙ",3,(IF(O32="ΝΑΙ",2,0)))))</f>
        <v>0</v>
      </c>
      <c r="AD32" s="131">
        <f>IF(ISBLANK(#REF!),"",MAX(AB32:AC32))</f>
        <v>0</v>
      </c>
      <c r="AE32" s="131">
        <f>IF(ISBLANK(#REF!),"",MIN(3,0.5*INT((P32*12+Q32+ROUND(R32/30,0))/6)))</f>
        <v>1</v>
      </c>
      <c r="AF32" s="131">
        <f>IF(ISBLANK(#REF!),"",0.25*(S32*12+T32+ROUND(U32/30,0)))</f>
        <v>1.25</v>
      </c>
      <c r="AG32" s="132">
        <f>IF(ISBLANK(#REF!),"",IF(V32&gt;=67%,7,0))</f>
        <v>0</v>
      </c>
      <c r="AH32" s="132">
        <f>IF(ISBLANK(#REF!),"",IF(W32&gt;=1,7,0))</f>
        <v>0</v>
      </c>
      <c r="AI32" s="132">
        <f>IF(ISBLANK(#REF!),"",IF(X32="ΠΟΛΥΤΕΚΝΟΣ",7,IF(X32="ΤΡΙΤΕΚΝΟΣ",3,0)))</f>
        <v>0</v>
      </c>
      <c r="AJ32" s="132">
        <f>IF(ISBLANK(#REF!),"",MAX(AG32:AI32))</f>
        <v>0</v>
      </c>
      <c r="AK32" s="187">
        <f>IF(ISBLANK(#REF!),"",AA32+SUM(AD32:AF32,AJ32))</f>
        <v>3.46</v>
      </c>
    </row>
    <row r="33" spans="1:37" s="134" customFormat="1">
      <c r="A33" s="115">
        <f>IF(ISBLANK(#REF!),"",IF(ISNUMBER(A32),A32+1,1))</f>
        <v>23</v>
      </c>
      <c r="B33" s="134" t="s">
        <v>544</v>
      </c>
      <c r="C33" s="134" t="s">
        <v>545</v>
      </c>
      <c r="D33" s="134" t="s">
        <v>167</v>
      </c>
      <c r="E33" s="134" t="s">
        <v>37</v>
      </c>
      <c r="F33" s="134" t="s">
        <v>89</v>
      </c>
      <c r="G33" s="134" t="s">
        <v>61</v>
      </c>
      <c r="H33" s="134" t="s">
        <v>14</v>
      </c>
      <c r="I33" s="134" t="s">
        <v>13</v>
      </c>
      <c r="J33" s="135">
        <v>41967</v>
      </c>
      <c r="K33" s="136">
        <v>6.81</v>
      </c>
      <c r="L33" s="137"/>
      <c r="M33" s="137"/>
      <c r="N33" s="137"/>
      <c r="O33" s="137"/>
      <c r="P33" s="134">
        <v>0</v>
      </c>
      <c r="Q33" s="134">
        <v>7</v>
      </c>
      <c r="R33" s="134">
        <v>15</v>
      </c>
      <c r="S33" s="134">
        <v>0</v>
      </c>
      <c r="T33" s="134">
        <v>7</v>
      </c>
      <c r="U33" s="134">
        <v>12</v>
      </c>
      <c r="V33" s="138"/>
      <c r="W33" s="139"/>
      <c r="X33" s="137"/>
      <c r="Y33" s="137" t="s">
        <v>14</v>
      </c>
      <c r="Z33" s="137" t="s">
        <v>14</v>
      </c>
      <c r="AA33" s="131">
        <f>IF(ISBLANK(#REF!),"",IF(K33&gt;5,ROUND(0.5*(K33-5),2),0))</f>
        <v>0.91</v>
      </c>
      <c r="AB33" s="131">
        <f>IF(ISBLANK(#REF!),"",IF(L33="ΝΑΙ",6,(IF(M33="ΝΑΙ",4,0))))</f>
        <v>0</v>
      </c>
      <c r="AC33" s="131">
        <f>IF(ISBLANK(#REF!),"",IF(E33="ΠΕ23",IF(N33="ΝΑΙ",3,(IF(O33="ΝΑΙ",2,0))),IF(N33="ΝΑΙ",3,(IF(O33="ΝΑΙ",2,0)))))</f>
        <v>0</v>
      </c>
      <c r="AD33" s="131">
        <f>IF(ISBLANK(#REF!),"",MAX(AB33:AC33))</f>
        <v>0</v>
      </c>
      <c r="AE33" s="131">
        <f>IF(ISBLANK(#REF!),"",MIN(3,0.5*INT((P33*12+Q33+ROUND(R33/30,0))/6)))</f>
        <v>0.5</v>
      </c>
      <c r="AF33" s="131">
        <f>IF(ISBLANK(#REF!),"",0.25*(S33*12+T33+ROUND(U33/30,0)))</f>
        <v>1.75</v>
      </c>
      <c r="AG33" s="132">
        <f>IF(ISBLANK(#REF!),"",IF(V33&gt;=67%,7,0))</f>
        <v>0</v>
      </c>
      <c r="AH33" s="132">
        <f>IF(ISBLANK(#REF!),"",IF(W33&gt;=1,7,0))</f>
        <v>0</v>
      </c>
      <c r="AI33" s="132">
        <f>IF(ISBLANK(#REF!),"",IF(X33="ΠΟΛΥΤΕΚΝΟΣ",7,IF(X33="ΤΡΙΤΕΚΝΟΣ",3,0)))</f>
        <v>0</v>
      </c>
      <c r="AJ33" s="132">
        <f>IF(ISBLANK(#REF!),"",MAX(AG33:AI33))</f>
        <v>0</v>
      </c>
      <c r="AK33" s="187">
        <f>IF(ISBLANK(#REF!),"",AA33+SUM(AD33:AF33,AJ33))</f>
        <v>3.16</v>
      </c>
    </row>
    <row r="34" spans="1:37" s="134" customFormat="1">
      <c r="A34" s="115">
        <f>IF(ISBLANK(#REF!),"",IF(ISNUMBER(A33),A33+1,1))</f>
        <v>24</v>
      </c>
      <c r="B34" s="134" t="s">
        <v>540</v>
      </c>
      <c r="C34" s="134" t="s">
        <v>265</v>
      </c>
      <c r="D34" s="134" t="s">
        <v>107</v>
      </c>
      <c r="E34" s="134" t="s">
        <v>37</v>
      </c>
      <c r="F34" s="134" t="s">
        <v>89</v>
      </c>
      <c r="G34" s="134" t="s">
        <v>61</v>
      </c>
      <c r="H34" s="134" t="s">
        <v>14</v>
      </c>
      <c r="I34" s="134" t="s">
        <v>13</v>
      </c>
      <c r="J34" s="135">
        <v>41961</v>
      </c>
      <c r="K34" s="136">
        <v>7.04</v>
      </c>
      <c r="L34" s="137"/>
      <c r="M34" s="137"/>
      <c r="N34" s="137"/>
      <c r="O34" s="137"/>
      <c r="P34" s="134">
        <v>0</v>
      </c>
      <c r="Q34" s="134">
        <v>11</v>
      </c>
      <c r="R34" s="134">
        <v>22</v>
      </c>
      <c r="S34" s="134">
        <v>0</v>
      </c>
      <c r="T34" s="134">
        <v>4</v>
      </c>
      <c r="U34" s="134">
        <v>14</v>
      </c>
      <c r="V34" s="138"/>
      <c r="W34" s="139"/>
      <c r="X34" s="137"/>
      <c r="Y34" s="137" t="s">
        <v>14</v>
      </c>
      <c r="Z34" s="137" t="s">
        <v>12</v>
      </c>
      <c r="AA34" s="131">
        <f>IF(ISBLANK(#REF!),"",IF(K34&gt;5,ROUND(0.5*(K34-5),2),0))</f>
        <v>1.02</v>
      </c>
      <c r="AB34" s="131">
        <f>IF(ISBLANK(#REF!),"",IF(L34="ΝΑΙ",6,(IF(M34="ΝΑΙ",4,0))))</f>
        <v>0</v>
      </c>
      <c r="AC34" s="131">
        <f>IF(ISBLANK(#REF!),"",IF(E34="ΠΕ23",IF(N34="ΝΑΙ",3,(IF(O34="ΝΑΙ",2,0))),IF(N34="ΝΑΙ",3,(IF(O34="ΝΑΙ",2,0)))))</f>
        <v>0</v>
      </c>
      <c r="AD34" s="131">
        <f>IF(ISBLANK(#REF!),"",MAX(AB34:AC34))</f>
        <v>0</v>
      </c>
      <c r="AE34" s="131">
        <f>IF(ISBLANK(#REF!),"",MIN(3,0.5*INT((P34*12+Q34+ROUND(R34/30,0))/6)))</f>
        <v>1</v>
      </c>
      <c r="AF34" s="131">
        <f>IF(ISBLANK(#REF!),"",0.25*(S34*12+T34+ROUND(U34/30,0)))</f>
        <v>1</v>
      </c>
      <c r="AG34" s="132">
        <f>IF(ISBLANK(#REF!),"",IF(V34&gt;=67%,7,0))</f>
        <v>0</v>
      </c>
      <c r="AH34" s="132">
        <f>IF(ISBLANK(#REF!),"",IF(W34&gt;=1,7,0))</f>
        <v>0</v>
      </c>
      <c r="AI34" s="132">
        <f>IF(ISBLANK(#REF!),"",IF(X34="ΠΟΛΥΤΕΚΝΟΣ",7,IF(X34="ΤΡΙΤΕΚΝΟΣ",3,0)))</f>
        <v>0</v>
      </c>
      <c r="AJ34" s="132">
        <f>IF(ISBLANK(#REF!),"",MAX(AG34:AI34))</f>
        <v>0</v>
      </c>
      <c r="AK34" s="187">
        <f>IF(ISBLANK(#REF!),"",AA34+SUM(AD34:AF34,AJ34))</f>
        <v>3.02</v>
      </c>
    </row>
    <row r="35" spans="1:37" s="134" customFormat="1">
      <c r="A35" s="115">
        <f>IF(ISBLANK(#REF!),"",IF(ISNUMBER(A34),A34+1,1))</f>
        <v>25</v>
      </c>
      <c r="B35" s="134" t="s">
        <v>548</v>
      </c>
      <c r="C35" s="134" t="s">
        <v>98</v>
      </c>
      <c r="D35" s="134" t="s">
        <v>233</v>
      </c>
      <c r="E35" s="134" t="s">
        <v>37</v>
      </c>
      <c r="F35" s="134" t="s">
        <v>89</v>
      </c>
      <c r="G35" s="134" t="s">
        <v>61</v>
      </c>
      <c r="H35" s="134" t="s">
        <v>14</v>
      </c>
      <c r="I35" s="134" t="s">
        <v>13</v>
      </c>
      <c r="J35" s="135">
        <v>41417</v>
      </c>
      <c r="K35" s="136">
        <v>7.8</v>
      </c>
      <c r="L35" s="137"/>
      <c r="M35" s="137"/>
      <c r="N35" s="137"/>
      <c r="O35" s="137"/>
      <c r="P35" s="134">
        <v>1</v>
      </c>
      <c r="Q35" s="134">
        <v>6</v>
      </c>
      <c r="R35" s="134">
        <v>27</v>
      </c>
      <c r="S35" s="134">
        <v>0</v>
      </c>
      <c r="T35" s="134">
        <v>0</v>
      </c>
      <c r="U35" s="134">
        <v>0</v>
      </c>
      <c r="V35" s="138"/>
      <c r="W35" s="139"/>
      <c r="X35" s="137"/>
      <c r="Y35" s="137" t="s">
        <v>14</v>
      </c>
      <c r="Z35" s="137" t="s">
        <v>14</v>
      </c>
      <c r="AA35" s="131">
        <f>IF(ISBLANK(#REF!),"",IF(K35&gt;5,ROUND(0.5*(K35-5),2),0))</f>
        <v>1.4</v>
      </c>
      <c r="AB35" s="131">
        <f>IF(ISBLANK(#REF!),"",IF(L35="ΝΑΙ",6,(IF(M35="ΝΑΙ",4,0))))</f>
        <v>0</v>
      </c>
      <c r="AC35" s="131">
        <f>IF(ISBLANK(#REF!),"",IF(E35="ΠΕ23",IF(N35="ΝΑΙ",3,(IF(O35="ΝΑΙ",2,0))),IF(N35="ΝΑΙ",3,(IF(O35="ΝΑΙ",2,0)))))</f>
        <v>0</v>
      </c>
      <c r="AD35" s="131">
        <f>IF(ISBLANK(#REF!),"",MAX(AB35:AC35))</f>
        <v>0</v>
      </c>
      <c r="AE35" s="131">
        <f>IF(ISBLANK(#REF!),"",MIN(3,0.5*INT((P35*12+Q35+ROUND(R35/30,0))/6)))</f>
        <v>1.5</v>
      </c>
      <c r="AF35" s="131">
        <f>IF(ISBLANK(#REF!),"",0.25*(S35*12+T35+ROUND(U35/30,0)))</f>
        <v>0</v>
      </c>
      <c r="AG35" s="132">
        <f>IF(ISBLANK(#REF!),"",IF(V35&gt;=67%,7,0))</f>
        <v>0</v>
      </c>
      <c r="AH35" s="132">
        <f>IF(ISBLANK(#REF!),"",IF(W35&gt;=1,7,0))</f>
        <v>0</v>
      </c>
      <c r="AI35" s="132">
        <f>IF(ISBLANK(#REF!),"",IF(X35="ΠΟΛΥΤΕΚΝΟΣ",7,IF(X35="ΤΡΙΤΕΚΝΟΣ",3,0)))</f>
        <v>0</v>
      </c>
      <c r="AJ35" s="132">
        <f>IF(ISBLANK(#REF!),"",MAX(AG35:AI35))</f>
        <v>0</v>
      </c>
      <c r="AK35" s="187">
        <f>IF(ISBLANK(#REF!),"",AA35+SUM(AD35:AF35,AJ35))</f>
        <v>2.9</v>
      </c>
    </row>
    <row r="36" spans="1:37" s="134" customFormat="1">
      <c r="A36" s="115">
        <f>IF(ISBLANK(#REF!),"",IF(ISNUMBER(A35),A35+1,1))</f>
        <v>26</v>
      </c>
      <c r="B36" s="134" t="s">
        <v>508</v>
      </c>
      <c r="C36" s="134" t="s">
        <v>98</v>
      </c>
      <c r="D36" s="134" t="s">
        <v>112</v>
      </c>
      <c r="E36" s="134" t="s">
        <v>37</v>
      </c>
      <c r="F36" s="134" t="s">
        <v>89</v>
      </c>
      <c r="G36" s="134" t="s">
        <v>61</v>
      </c>
      <c r="H36" s="134" t="s">
        <v>14</v>
      </c>
      <c r="I36" s="134" t="s">
        <v>13</v>
      </c>
      <c r="J36" s="135">
        <v>40847</v>
      </c>
      <c r="K36" s="136">
        <v>7.53</v>
      </c>
      <c r="L36" s="137"/>
      <c r="M36" s="137"/>
      <c r="N36" s="137"/>
      <c r="O36" s="137"/>
      <c r="P36" s="134">
        <v>0</v>
      </c>
      <c r="Q36" s="134">
        <v>5</v>
      </c>
      <c r="R36" s="134">
        <v>18</v>
      </c>
      <c r="S36" s="134">
        <v>0</v>
      </c>
      <c r="T36" s="134">
        <v>4</v>
      </c>
      <c r="U36" s="134">
        <v>9</v>
      </c>
      <c r="V36" s="138"/>
      <c r="W36" s="139"/>
      <c r="X36" s="137"/>
      <c r="Y36" s="137" t="s">
        <v>14</v>
      </c>
      <c r="Z36" s="137" t="s">
        <v>14</v>
      </c>
      <c r="AA36" s="131">
        <f>IF(ISBLANK(#REF!),"",IF(K36&gt;5,ROUND(0.5*(K36-5),2),0))</f>
        <v>1.27</v>
      </c>
      <c r="AB36" s="131">
        <f>IF(ISBLANK(#REF!),"",IF(L36="ΝΑΙ",6,(IF(M36="ΝΑΙ",4,0))))</f>
        <v>0</v>
      </c>
      <c r="AC36" s="131">
        <f>IF(ISBLANK(#REF!),"",IF(E36="ΠΕ23",IF(N36="ΝΑΙ",3,(IF(O36="ΝΑΙ",2,0))),IF(N36="ΝΑΙ",3,(IF(O36="ΝΑΙ",2,0)))))</f>
        <v>0</v>
      </c>
      <c r="AD36" s="131">
        <f>IF(ISBLANK(#REF!),"",MAX(AB36:AC36))</f>
        <v>0</v>
      </c>
      <c r="AE36" s="131">
        <f>IF(ISBLANK(#REF!),"",MIN(3,0.5*INT((P36*12+Q36+ROUND(R36/30,0))/6)))</f>
        <v>0.5</v>
      </c>
      <c r="AF36" s="131">
        <f>IF(ISBLANK(#REF!),"",0.25*(S36*12+T36+ROUND(U36/30,0)))</f>
        <v>1</v>
      </c>
      <c r="AG36" s="132">
        <f>IF(ISBLANK(#REF!),"",IF(V36&gt;=67%,7,0))</f>
        <v>0</v>
      </c>
      <c r="AH36" s="132">
        <f>IF(ISBLANK(#REF!),"",IF(W36&gt;=1,7,0))</f>
        <v>0</v>
      </c>
      <c r="AI36" s="132">
        <f>IF(ISBLANK(#REF!),"",IF(X36="ΠΟΛΥΤΕΚΝΟΣ",7,IF(X36="ΤΡΙΤΕΚΝΟΣ",3,0)))</f>
        <v>0</v>
      </c>
      <c r="AJ36" s="132">
        <f>IF(ISBLANK(#REF!),"",MAX(AG36:AI36))</f>
        <v>0</v>
      </c>
      <c r="AK36" s="187">
        <f>IF(ISBLANK(#REF!),"",AA36+SUM(AD36:AF36,AJ36))</f>
        <v>2.77</v>
      </c>
    </row>
    <row r="37" spans="1:37" s="134" customFormat="1">
      <c r="A37" s="115">
        <f>IF(ISBLANK(#REF!),"",IF(ISNUMBER(A36),A36+1,1))</f>
        <v>27</v>
      </c>
      <c r="B37" s="134" t="s">
        <v>560</v>
      </c>
      <c r="C37" s="134" t="s">
        <v>561</v>
      </c>
      <c r="D37" s="134" t="s">
        <v>144</v>
      </c>
      <c r="E37" s="134" t="s">
        <v>37</v>
      </c>
      <c r="F37" s="134" t="s">
        <v>89</v>
      </c>
      <c r="G37" s="134" t="s">
        <v>61</v>
      </c>
      <c r="H37" s="134" t="s">
        <v>14</v>
      </c>
      <c r="I37" s="134" t="s">
        <v>13</v>
      </c>
      <c r="J37" s="135">
        <v>41038</v>
      </c>
      <c r="K37" s="136">
        <v>7.38</v>
      </c>
      <c r="L37" s="137"/>
      <c r="M37" s="137"/>
      <c r="N37" s="137"/>
      <c r="O37" s="137"/>
      <c r="P37" s="134">
        <v>0</v>
      </c>
      <c r="Q37" s="134">
        <v>10</v>
      </c>
      <c r="R37" s="134">
        <v>24</v>
      </c>
      <c r="S37" s="134">
        <v>0</v>
      </c>
      <c r="T37" s="134">
        <v>4</v>
      </c>
      <c r="U37" s="134">
        <v>10</v>
      </c>
      <c r="V37" s="138"/>
      <c r="W37" s="139"/>
      <c r="X37" s="137"/>
      <c r="Y37" s="137" t="s">
        <v>14</v>
      </c>
      <c r="Z37" s="137" t="s">
        <v>14</v>
      </c>
      <c r="AA37" s="131">
        <f>IF(ISBLANK(#REF!),"",IF(K37&gt;5,ROUND(0.5*(K37-5),2),0))</f>
        <v>1.19</v>
      </c>
      <c r="AB37" s="131">
        <f>IF(ISBLANK(#REF!),"",IF(L37="ΝΑΙ",6,(IF(M37="ΝΑΙ",4,0))))</f>
        <v>0</v>
      </c>
      <c r="AC37" s="131">
        <f>IF(ISBLANK(#REF!),"",IF(E37="ΠΕ23",IF(N37="ΝΑΙ",3,(IF(O37="ΝΑΙ",2,0))),IF(N37="ΝΑΙ",3,(IF(O37="ΝΑΙ",2,0)))))</f>
        <v>0</v>
      </c>
      <c r="AD37" s="131">
        <f>IF(ISBLANK(#REF!),"",MAX(AB37:AC37))</f>
        <v>0</v>
      </c>
      <c r="AE37" s="131">
        <f>IF(ISBLANK(#REF!),"",MIN(3,0.5*INT((P37*12+Q37+ROUND(R37/30,0))/6)))</f>
        <v>0.5</v>
      </c>
      <c r="AF37" s="131">
        <f>IF(ISBLANK(#REF!),"",0.25*(S37*12+T37+ROUND(U37/30,0)))</f>
        <v>1</v>
      </c>
      <c r="AG37" s="132">
        <f>IF(ISBLANK(#REF!),"",IF(V37&gt;=67%,7,0))</f>
        <v>0</v>
      </c>
      <c r="AH37" s="132">
        <f>IF(ISBLANK(#REF!),"",IF(W37&gt;=1,7,0))</f>
        <v>0</v>
      </c>
      <c r="AI37" s="132">
        <f>IF(ISBLANK(#REF!),"",IF(X37="ΠΟΛΥΤΕΚΝΟΣ",7,IF(X37="ΤΡΙΤΕΚΝΟΣ",3,0)))</f>
        <v>0</v>
      </c>
      <c r="AJ37" s="132">
        <f>IF(ISBLANK(#REF!),"",MAX(AG37:AI37))</f>
        <v>0</v>
      </c>
      <c r="AK37" s="187">
        <f>IF(ISBLANK(#REF!),"",AA37+SUM(AD37:AF37,AJ37))</f>
        <v>2.69</v>
      </c>
    </row>
    <row r="38" spans="1:37" s="134" customFormat="1">
      <c r="A38" s="115">
        <f>IF(ISBLANK(#REF!),"",IF(ISNUMBER(A37),A37+1,1))</f>
        <v>28</v>
      </c>
      <c r="B38" s="134" t="s">
        <v>168</v>
      </c>
      <c r="C38" s="134" t="s">
        <v>136</v>
      </c>
      <c r="D38" s="134" t="s">
        <v>184</v>
      </c>
      <c r="E38" s="134" t="s">
        <v>37</v>
      </c>
      <c r="F38" s="134" t="s">
        <v>89</v>
      </c>
      <c r="G38" s="134" t="s">
        <v>61</v>
      </c>
      <c r="H38" s="134" t="s">
        <v>14</v>
      </c>
      <c r="I38" s="134" t="s">
        <v>13</v>
      </c>
      <c r="J38" s="135">
        <v>38511</v>
      </c>
      <c r="K38" s="136">
        <v>7.64</v>
      </c>
      <c r="L38" s="137"/>
      <c r="M38" s="137"/>
      <c r="N38" s="137"/>
      <c r="O38" s="137"/>
      <c r="P38" s="134">
        <v>0</v>
      </c>
      <c r="Q38" s="134">
        <v>0</v>
      </c>
      <c r="R38" s="134">
        <v>0</v>
      </c>
      <c r="S38" s="134">
        <v>0</v>
      </c>
      <c r="T38" s="134">
        <v>4</v>
      </c>
      <c r="U38" s="134">
        <v>28</v>
      </c>
      <c r="V38" s="138"/>
      <c r="W38" s="139"/>
      <c r="X38" s="137"/>
      <c r="Y38" s="137" t="s">
        <v>14</v>
      </c>
      <c r="Z38" s="137" t="s">
        <v>14</v>
      </c>
      <c r="AA38" s="131">
        <f>IF(ISBLANK(#REF!),"",IF(K38&gt;5,ROUND(0.5*(K38-5),2),0))</f>
        <v>1.32</v>
      </c>
      <c r="AB38" s="131">
        <f>IF(ISBLANK(#REF!),"",IF(L38="ΝΑΙ",6,(IF(M38="ΝΑΙ",4,0))))</f>
        <v>0</v>
      </c>
      <c r="AC38" s="131">
        <f>IF(ISBLANK(#REF!),"",IF(E38="ΠΕ23",IF(N38="ΝΑΙ",3,(IF(O38="ΝΑΙ",2,0))),IF(N38="ΝΑΙ",3,(IF(O38="ΝΑΙ",2,0)))))</f>
        <v>0</v>
      </c>
      <c r="AD38" s="131">
        <f>IF(ISBLANK(#REF!),"",MAX(AB38:AC38))</f>
        <v>0</v>
      </c>
      <c r="AE38" s="131">
        <f>IF(ISBLANK(#REF!),"",MIN(3,0.5*INT((P38*12+Q38+ROUND(R38/30,0))/6)))</f>
        <v>0</v>
      </c>
      <c r="AF38" s="131">
        <f>IF(ISBLANK(#REF!),"",0.25*(S38*12+T38+ROUND(U38/30,0)))</f>
        <v>1.25</v>
      </c>
      <c r="AG38" s="132">
        <f>IF(ISBLANK(#REF!),"",IF(V38&gt;=67%,7,0))</f>
        <v>0</v>
      </c>
      <c r="AH38" s="132">
        <f>IF(ISBLANK(#REF!),"",IF(W38&gt;=1,7,0))</f>
        <v>0</v>
      </c>
      <c r="AI38" s="132">
        <f>IF(ISBLANK(#REF!),"",IF(X38="ΠΟΛΥΤΕΚΝΟΣ",7,IF(X38="ΤΡΙΤΕΚΝΟΣ",3,0)))</f>
        <v>0</v>
      </c>
      <c r="AJ38" s="132">
        <f>IF(ISBLANK(#REF!),"",MAX(AG38:AI38))</f>
        <v>0</v>
      </c>
      <c r="AK38" s="187">
        <f>IF(ISBLANK(#REF!),"",AA38+SUM(AD38:AF38,AJ38))</f>
        <v>2.5700000000000003</v>
      </c>
    </row>
    <row r="39" spans="1:37" s="134" customFormat="1">
      <c r="A39" s="115">
        <f>IF(ISBLANK(#REF!),"",IF(ISNUMBER(A38),A38+1,1))</f>
        <v>29</v>
      </c>
      <c r="B39" s="134" t="s">
        <v>511</v>
      </c>
      <c r="C39" s="134" t="s">
        <v>251</v>
      </c>
      <c r="D39" s="134" t="s">
        <v>512</v>
      </c>
      <c r="E39" s="134" t="s">
        <v>37</v>
      </c>
      <c r="F39" s="134" t="s">
        <v>89</v>
      </c>
      <c r="G39" s="134" t="s">
        <v>61</v>
      </c>
      <c r="H39" s="134" t="s">
        <v>14</v>
      </c>
      <c r="I39" s="134" t="s">
        <v>13</v>
      </c>
      <c r="J39" s="135">
        <v>41375</v>
      </c>
      <c r="K39" s="136">
        <v>8.06</v>
      </c>
      <c r="L39" s="137"/>
      <c r="M39" s="137"/>
      <c r="N39" s="137"/>
      <c r="O39" s="137"/>
      <c r="P39" s="134">
        <v>0</v>
      </c>
      <c r="Q39" s="134">
        <v>0</v>
      </c>
      <c r="R39" s="134">
        <v>0</v>
      </c>
      <c r="S39" s="134">
        <v>0</v>
      </c>
      <c r="T39" s="134">
        <v>4</v>
      </c>
      <c r="U39" s="134">
        <v>13</v>
      </c>
      <c r="V39" s="138"/>
      <c r="W39" s="139"/>
      <c r="X39" s="137"/>
      <c r="Y39" s="137" t="s">
        <v>14</v>
      </c>
      <c r="Z39" s="137" t="s">
        <v>14</v>
      </c>
      <c r="AA39" s="131">
        <f>IF(ISBLANK(#REF!),"",IF(K39&gt;5,ROUND(0.5*(K39-5),2),0))</f>
        <v>1.53</v>
      </c>
      <c r="AB39" s="131">
        <f>IF(ISBLANK(#REF!),"",IF(L39="ΝΑΙ",6,(IF(M39="ΝΑΙ",4,0))))</f>
        <v>0</v>
      </c>
      <c r="AC39" s="131">
        <f>IF(ISBLANK(#REF!),"",IF(E39="ΠΕ23",IF(N39="ΝΑΙ",3,(IF(O39="ΝΑΙ",2,0))),IF(N39="ΝΑΙ",3,(IF(O39="ΝΑΙ",2,0)))))</f>
        <v>0</v>
      </c>
      <c r="AD39" s="131">
        <f>IF(ISBLANK(#REF!),"",MAX(AB39:AC39))</f>
        <v>0</v>
      </c>
      <c r="AE39" s="131">
        <f>IF(ISBLANK(#REF!),"",MIN(3,0.5*INT((P39*12+Q39+ROUND(R39/30,0))/6)))</f>
        <v>0</v>
      </c>
      <c r="AF39" s="131">
        <f>IF(ISBLANK(#REF!),"",0.25*(S39*12+T39+ROUND(U39/30,0)))</f>
        <v>1</v>
      </c>
      <c r="AG39" s="132">
        <f>IF(ISBLANK(#REF!),"",IF(V39&gt;=67%,7,0))</f>
        <v>0</v>
      </c>
      <c r="AH39" s="132">
        <f>IF(ISBLANK(#REF!),"",IF(W39&gt;=1,7,0))</f>
        <v>0</v>
      </c>
      <c r="AI39" s="132">
        <f>IF(ISBLANK(#REF!),"",IF(X39="ΠΟΛΥΤΕΚΝΟΣ",7,IF(X39="ΤΡΙΤΕΚΝΟΣ",3,0)))</f>
        <v>0</v>
      </c>
      <c r="AJ39" s="132">
        <f>IF(ISBLANK(#REF!),"",MAX(AG39:AI39))</f>
        <v>0</v>
      </c>
      <c r="AK39" s="187">
        <f>IF(ISBLANK(#REF!),"",AA39+SUM(AD39:AF39,AJ39))</f>
        <v>2.5300000000000002</v>
      </c>
    </row>
    <row r="40" spans="1:37" s="134" customFormat="1">
      <c r="A40" s="115">
        <f>IF(ISBLANK(#REF!),"",IF(ISNUMBER(A39),A39+1,1))</f>
        <v>30</v>
      </c>
      <c r="B40" s="134" t="s">
        <v>562</v>
      </c>
      <c r="C40" s="134" t="s">
        <v>563</v>
      </c>
      <c r="D40" s="134" t="s">
        <v>167</v>
      </c>
      <c r="E40" s="134" t="s">
        <v>37</v>
      </c>
      <c r="F40" s="134" t="s">
        <v>89</v>
      </c>
      <c r="G40" s="134" t="s">
        <v>61</v>
      </c>
      <c r="H40" s="134" t="s">
        <v>14</v>
      </c>
      <c r="I40" s="134" t="s">
        <v>13</v>
      </c>
      <c r="J40" s="135">
        <v>42704</v>
      </c>
      <c r="K40" s="136">
        <v>8.68</v>
      </c>
      <c r="L40" s="137"/>
      <c r="M40" s="137"/>
      <c r="N40" s="137"/>
      <c r="O40" s="137"/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8"/>
      <c r="W40" s="139"/>
      <c r="X40" s="137"/>
      <c r="Y40" s="137" t="s">
        <v>14</v>
      </c>
      <c r="Z40" s="137" t="s">
        <v>14</v>
      </c>
      <c r="AA40" s="131">
        <f>IF(ISBLANK(#REF!),"",IF(K40&gt;5,ROUND(0.5*(K40-5),2),0))</f>
        <v>1.84</v>
      </c>
      <c r="AB40" s="131">
        <f>IF(ISBLANK(#REF!),"",IF(L40="ΝΑΙ",6,(IF(M40="ΝΑΙ",4,0))))</f>
        <v>0</v>
      </c>
      <c r="AC40" s="131">
        <f>IF(ISBLANK(#REF!),"",IF(E40="ΠΕ23",IF(N40="ΝΑΙ",3,(IF(O40="ΝΑΙ",2,0))),IF(N40="ΝΑΙ",3,(IF(O40="ΝΑΙ",2,0)))))</f>
        <v>0</v>
      </c>
      <c r="AD40" s="131">
        <f>IF(ISBLANK(#REF!),"",MAX(AB40:AC40))</f>
        <v>0</v>
      </c>
      <c r="AE40" s="131">
        <f>IF(ISBLANK(#REF!),"",MIN(3,0.5*INT((P40*12+Q40+ROUND(R40/30,0))/6)))</f>
        <v>0</v>
      </c>
      <c r="AF40" s="131">
        <f>IF(ISBLANK(#REF!),"",0.25*(S40*12+T40+ROUND(U40/30,0)))</f>
        <v>0</v>
      </c>
      <c r="AG40" s="132">
        <f>IF(ISBLANK(#REF!),"",IF(V40&gt;=67%,7,0))</f>
        <v>0</v>
      </c>
      <c r="AH40" s="132">
        <f>IF(ISBLANK(#REF!),"",IF(W40&gt;=1,7,0))</f>
        <v>0</v>
      </c>
      <c r="AI40" s="132">
        <f>IF(ISBLANK(#REF!),"",IF(X40="ΠΟΛΥΤΕΚΝΟΣ",7,IF(X40="ΤΡΙΤΕΚΝΟΣ",3,0)))</f>
        <v>0</v>
      </c>
      <c r="AJ40" s="132">
        <f>IF(ISBLANK(#REF!),"",MAX(AG40:AI40))</f>
        <v>0</v>
      </c>
      <c r="AK40" s="187">
        <f>IF(ISBLANK(#REF!),"",AA40+SUM(AD40:AF40,AJ40))</f>
        <v>1.84</v>
      </c>
    </row>
    <row r="41" spans="1:37" s="134" customFormat="1">
      <c r="A41" s="115">
        <f>IF(ISBLANK(#REF!),"",IF(ISNUMBER(A40),A40+1,1))</f>
        <v>31</v>
      </c>
      <c r="B41" s="134" t="s">
        <v>566</v>
      </c>
      <c r="C41" s="134" t="s">
        <v>96</v>
      </c>
      <c r="D41" s="134" t="s">
        <v>107</v>
      </c>
      <c r="E41" s="134" t="s">
        <v>37</v>
      </c>
      <c r="F41" s="134" t="s">
        <v>89</v>
      </c>
      <c r="G41" s="134" t="s">
        <v>61</v>
      </c>
      <c r="H41" s="134" t="s">
        <v>14</v>
      </c>
      <c r="I41" s="134" t="s">
        <v>13</v>
      </c>
      <c r="J41" s="135">
        <v>41578</v>
      </c>
      <c r="K41" s="136">
        <v>6.66</v>
      </c>
      <c r="L41" s="137"/>
      <c r="M41" s="137"/>
      <c r="N41" s="137"/>
      <c r="O41" s="137"/>
      <c r="P41" s="134">
        <v>1</v>
      </c>
      <c r="Q41" s="134">
        <v>0</v>
      </c>
      <c r="R41" s="134">
        <v>28</v>
      </c>
      <c r="S41" s="134">
        <v>0</v>
      </c>
      <c r="T41" s="134">
        <v>0</v>
      </c>
      <c r="U41" s="134">
        <v>0</v>
      </c>
      <c r="V41" s="138"/>
      <c r="W41" s="139"/>
      <c r="X41" s="137"/>
      <c r="Y41" s="137" t="s">
        <v>14</v>
      </c>
      <c r="Z41" s="137" t="s">
        <v>14</v>
      </c>
      <c r="AA41" s="131">
        <f>IF(ISBLANK(#REF!),"",IF(K41&gt;5,ROUND(0.5*(K41-5),2),0))</f>
        <v>0.83</v>
      </c>
      <c r="AB41" s="131">
        <f>IF(ISBLANK(#REF!),"",IF(L41="ΝΑΙ",6,(IF(M41="ΝΑΙ",4,0))))</f>
        <v>0</v>
      </c>
      <c r="AC41" s="131">
        <f>IF(ISBLANK(#REF!),"",IF(E41="ΠΕ23",IF(N41="ΝΑΙ",3,(IF(O41="ΝΑΙ",2,0))),IF(N41="ΝΑΙ",3,(IF(O41="ΝΑΙ",2,0)))))</f>
        <v>0</v>
      </c>
      <c r="AD41" s="131">
        <f>IF(ISBLANK(#REF!),"",MAX(AB41:AC41))</f>
        <v>0</v>
      </c>
      <c r="AE41" s="131">
        <f>IF(ISBLANK(#REF!),"",MIN(3,0.5*INT((P41*12+Q41+ROUND(R41/30,0))/6)))</f>
        <v>1</v>
      </c>
      <c r="AF41" s="131">
        <f>IF(ISBLANK(#REF!),"",0.25*(S41*12+T41+ROUND(U41/30,0)))</f>
        <v>0</v>
      </c>
      <c r="AG41" s="132">
        <f>IF(ISBLANK(#REF!),"",IF(V41&gt;=67%,7,0))</f>
        <v>0</v>
      </c>
      <c r="AH41" s="132">
        <f>IF(ISBLANK(#REF!),"",IF(W41&gt;=1,7,0))</f>
        <v>0</v>
      </c>
      <c r="AI41" s="132">
        <f>IF(ISBLANK(#REF!),"",IF(X41="ΠΟΛΥΤΕΚΝΟΣ",7,IF(X41="ΤΡΙΤΕΚΝΟΣ",3,0)))</f>
        <v>0</v>
      </c>
      <c r="AJ41" s="132">
        <f>IF(ISBLANK(#REF!),"",MAX(AG41:AI41))</f>
        <v>0</v>
      </c>
      <c r="AK41" s="187">
        <f>IF(ISBLANK(#REF!),"",AA41+SUM(AD41:AF41,AJ41))</f>
        <v>1.83</v>
      </c>
    </row>
    <row r="42" spans="1:37" s="134" customFormat="1">
      <c r="A42" s="115">
        <f>IF(ISBLANK(#REF!),"",IF(ISNUMBER(A41),A41+1,1))</f>
        <v>32</v>
      </c>
      <c r="B42" s="134" t="s">
        <v>505</v>
      </c>
      <c r="C42" s="134" t="s">
        <v>129</v>
      </c>
      <c r="D42" s="134" t="s">
        <v>167</v>
      </c>
      <c r="E42" s="134" t="s">
        <v>37</v>
      </c>
      <c r="F42" s="134" t="s">
        <v>89</v>
      </c>
      <c r="G42" s="134" t="s">
        <v>61</v>
      </c>
      <c r="H42" s="134" t="s">
        <v>14</v>
      </c>
      <c r="I42" s="134" t="s">
        <v>13</v>
      </c>
      <c r="J42" s="135">
        <v>42320</v>
      </c>
      <c r="K42" s="136">
        <v>7.63</v>
      </c>
      <c r="L42" s="137"/>
      <c r="M42" s="137"/>
      <c r="N42" s="137"/>
      <c r="O42" s="137"/>
      <c r="P42" s="134">
        <v>0</v>
      </c>
      <c r="Q42" s="134">
        <v>9</v>
      </c>
      <c r="R42" s="134">
        <v>0</v>
      </c>
      <c r="S42" s="134">
        <v>0</v>
      </c>
      <c r="T42" s="134">
        <v>0</v>
      </c>
      <c r="U42" s="134">
        <v>0</v>
      </c>
      <c r="V42" s="138"/>
      <c r="W42" s="139"/>
      <c r="X42" s="137"/>
      <c r="Y42" s="137" t="s">
        <v>14</v>
      </c>
      <c r="Z42" s="137" t="s">
        <v>14</v>
      </c>
      <c r="AA42" s="131">
        <f>IF(ISBLANK(#REF!),"",IF(K42&gt;5,ROUND(0.5*(K42-5),2),0))</f>
        <v>1.32</v>
      </c>
      <c r="AB42" s="131">
        <f>IF(ISBLANK(#REF!),"",IF(L42="ΝΑΙ",6,(IF(M42="ΝΑΙ",4,0))))</f>
        <v>0</v>
      </c>
      <c r="AC42" s="131">
        <f>IF(ISBLANK(#REF!),"",IF(E42="ΠΕ23",IF(N42="ΝΑΙ",3,(IF(O42="ΝΑΙ",2,0))),IF(N42="ΝΑΙ",3,(IF(O42="ΝΑΙ",2,0)))))</f>
        <v>0</v>
      </c>
      <c r="AD42" s="131">
        <f>IF(ISBLANK(#REF!),"",MAX(AB42:AC42))</f>
        <v>0</v>
      </c>
      <c r="AE42" s="131">
        <f>IF(ISBLANK(#REF!),"",MIN(3,0.5*INT((P42*12+Q42+ROUND(R42/30,0))/6)))</f>
        <v>0.5</v>
      </c>
      <c r="AF42" s="131">
        <f>IF(ISBLANK(#REF!),"",0.25*(S42*12+T42+ROUND(U42/30,0)))</f>
        <v>0</v>
      </c>
      <c r="AG42" s="132">
        <f>IF(ISBLANK(#REF!),"",IF(V42&gt;=67%,7,0))</f>
        <v>0</v>
      </c>
      <c r="AH42" s="132">
        <f>IF(ISBLANK(#REF!),"",IF(W42&gt;=1,7,0))</f>
        <v>0</v>
      </c>
      <c r="AI42" s="132">
        <f>IF(ISBLANK(#REF!),"",IF(X42="ΠΟΛΥΤΕΚΝΟΣ",7,IF(X42="ΤΡΙΤΕΚΝΟΣ",3,0)))</f>
        <v>0</v>
      </c>
      <c r="AJ42" s="132">
        <f>IF(ISBLANK(#REF!),"",MAX(AG42:AI42))</f>
        <v>0</v>
      </c>
      <c r="AK42" s="187">
        <f>IF(ISBLANK(#REF!),"",AA42+SUM(AD42:AF42,AJ42))</f>
        <v>1.82</v>
      </c>
    </row>
    <row r="43" spans="1:37" s="134" customFormat="1">
      <c r="A43" s="115">
        <f>IF(ISBLANK(#REF!),"",IF(ISNUMBER(A42),A42+1,1))</f>
        <v>33</v>
      </c>
      <c r="B43" s="134" t="s">
        <v>507</v>
      </c>
      <c r="C43" s="134" t="s">
        <v>358</v>
      </c>
      <c r="D43" s="134" t="s">
        <v>328</v>
      </c>
      <c r="E43" s="134" t="s">
        <v>37</v>
      </c>
      <c r="F43" s="134" t="s">
        <v>89</v>
      </c>
      <c r="G43" s="134" t="s">
        <v>61</v>
      </c>
      <c r="H43" s="134" t="s">
        <v>14</v>
      </c>
      <c r="I43" s="134" t="s">
        <v>13</v>
      </c>
      <c r="J43" s="135">
        <v>38737</v>
      </c>
      <c r="K43" s="136">
        <v>8.6199999999999992</v>
      </c>
      <c r="L43" s="137"/>
      <c r="M43" s="137"/>
      <c r="N43" s="137"/>
      <c r="O43" s="137"/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0</v>
      </c>
      <c r="V43" s="138"/>
      <c r="W43" s="139"/>
      <c r="X43" s="137"/>
      <c r="Y43" s="137" t="s">
        <v>14</v>
      </c>
      <c r="Z43" s="137" t="s">
        <v>14</v>
      </c>
      <c r="AA43" s="131">
        <f>IF(ISBLANK(#REF!),"",IF(K43&gt;5,ROUND(0.5*(K43-5),2),0))</f>
        <v>1.81</v>
      </c>
      <c r="AB43" s="131">
        <f>IF(ISBLANK(#REF!),"",IF(L43="ΝΑΙ",6,(IF(M43="ΝΑΙ",4,0))))</f>
        <v>0</v>
      </c>
      <c r="AC43" s="131">
        <f>IF(ISBLANK(#REF!),"",IF(E43="ΠΕ23",IF(N43="ΝΑΙ",3,(IF(O43="ΝΑΙ",2,0))),IF(N43="ΝΑΙ",3,(IF(O43="ΝΑΙ",2,0)))))</f>
        <v>0</v>
      </c>
      <c r="AD43" s="131">
        <f>IF(ISBLANK(#REF!),"",MAX(AB43:AC43))</f>
        <v>0</v>
      </c>
      <c r="AE43" s="131">
        <f>IF(ISBLANK(#REF!),"",MIN(3,0.5*INT((P43*12+Q43+ROUND(R43/30,0))/6)))</f>
        <v>0</v>
      </c>
      <c r="AF43" s="131">
        <f>IF(ISBLANK(#REF!),"",0.25*(S43*12+T43+ROUND(U43/30,0)))</f>
        <v>0</v>
      </c>
      <c r="AG43" s="132">
        <f>IF(ISBLANK(#REF!),"",IF(V43&gt;=67%,7,0))</f>
        <v>0</v>
      </c>
      <c r="AH43" s="132">
        <f>IF(ISBLANK(#REF!),"",IF(W43&gt;=1,7,0))</f>
        <v>0</v>
      </c>
      <c r="AI43" s="132">
        <f>IF(ISBLANK(#REF!),"",IF(X43="ΠΟΛΥΤΕΚΝΟΣ",7,IF(X43="ΤΡΙΤΕΚΝΟΣ",3,0)))</f>
        <v>0</v>
      </c>
      <c r="AJ43" s="132">
        <f>IF(ISBLANK(#REF!),"",MAX(AG43:AI43))</f>
        <v>0</v>
      </c>
      <c r="AK43" s="187">
        <f>IF(ISBLANK(#REF!),"",AA43+SUM(AD43:AF43,AJ43))</f>
        <v>1.81</v>
      </c>
    </row>
    <row r="44" spans="1:37" s="134" customFormat="1">
      <c r="A44" s="115">
        <f>IF(ISBLANK(#REF!),"",IF(ISNUMBER(A43),A43+1,1))</f>
        <v>34</v>
      </c>
      <c r="B44" s="134" t="s">
        <v>517</v>
      </c>
      <c r="C44" s="134" t="s">
        <v>518</v>
      </c>
      <c r="D44" s="134" t="s">
        <v>519</v>
      </c>
      <c r="E44" s="134" t="s">
        <v>37</v>
      </c>
      <c r="F44" s="134" t="s">
        <v>89</v>
      </c>
      <c r="G44" s="134" t="s">
        <v>61</v>
      </c>
      <c r="H44" s="134" t="s">
        <v>14</v>
      </c>
      <c r="I44" s="134" t="s">
        <v>13</v>
      </c>
      <c r="J44" s="135">
        <v>42451</v>
      </c>
      <c r="K44" s="136">
        <v>8.49</v>
      </c>
      <c r="L44" s="137"/>
      <c r="M44" s="137"/>
      <c r="N44" s="137"/>
      <c r="O44" s="137"/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8"/>
      <c r="W44" s="139"/>
      <c r="X44" s="137"/>
      <c r="Y44" s="137" t="s">
        <v>14</v>
      </c>
      <c r="Z44" s="137" t="s">
        <v>14</v>
      </c>
      <c r="AA44" s="131">
        <f>IF(ISBLANK(#REF!),"",IF(K44&gt;5,ROUND(0.5*(K44-5),2),0))</f>
        <v>1.75</v>
      </c>
      <c r="AB44" s="131">
        <f>IF(ISBLANK(#REF!),"",IF(L44="ΝΑΙ",6,(IF(M44="ΝΑΙ",4,0))))</f>
        <v>0</v>
      </c>
      <c r="AC44" s="131">
        <f>IF(ISBLANK(#REF!),"",IF(E44="ΠΕ23",IF(N44="ΝΑΙ",3,(IF(O44="ΝΑΙ",2,0))),IF(N44="ΝΑΙ",3,(IF(O44="ΝΑΙ",2,0)))))</f>
        <v>0</v>
      </c>
      <c r="AD44" s="131">
        <f>IF(ISBLANK(#REF!),"",MAX(AB44:AC44))</f>
        <v>0</v>
      </c>
      <c r="AE44" s="131">
        <f>IF(ISBLANK(#REF!),"",MIN(3,0.5*INT((P44*12+Q44+ROUND(R44/30,0))/6)))</f>
        <v>0</v>
      </c>
      <c r="AF44" s="131">
        <f>IF(ISBLANK(#REF!),"",0.25*(S44*12+T44+ROUND(U44/30,0)))</f>
        <v>0</v>
      </c>
      <c r="AG44" s="132">
        <f>IF(ISBLANK(#REF!),"",IF(V44&gt;=67%,7,0))</f>
        <v>0</v>
      </c>
      <c r="AH44" s="132">
        <f>IF(ISBLANK(#REF!),"",IF(W44&gt;=1,7,0))</f>
        <v>0</v>
      </c>
      <c r="AI44" s="132">
        <f>IF(ISBLANK(#REF!),"",IF(X44="ΠΟΛΥΤΕΚΝΟΣ",7,IF(X44="ΤΡΙΤΕΚΝΟΣ",3,0)))</f>
        <v>0</v>
      </c>
      <c r="AJ44" s="132">
        <f>IF(ISBLANK(#REF!),"",MAX(AG44:AI44))</f>
        <v>0</v>
      </c>
      <c r="AK44" s="187">
        <f>IF(ISBLANK(#REF!),"",AA44+SUM(AD44:AF44,AJ44))</f>
        <v>1.75</v>
      </c>
    </row>
    <row r="45" spans="1:37" s="134" customFormat="1">
      <c r="A45" s="115">
        <f>IF(ISBLANK(#REF!),"",IF(ISNUMBER(A44),A44+1,1))</f>
        <v>35</v>
      </c>
      <c r="B45" s="134" t="s">
        <v>443</v>
      </c>
      <c r="C45" s="134" t="s">
        <v>116</v>
      </c>
      <c r="D45" s="134" t="s">
        <v>184</v>
      </c>
      <c r="E45" s="134" t="s">
        <v>37</v>
      </c>
      <c r="F45" s="134" t="s">
        <v>89</v>
      </c>
      <c r="G45" s="134" t="s">
        <v>61</v>
      </c>
      <c r="H45" s="134" t="s">
        <v>14</v>
      </c>
      <c r="I45" s="134" t="s">
        <v>13</v>
      </c>
      <c r="J45" s="135">
        <v>39597</v>
      </c>
      <c r="K45" s="136">
        <v>8.48</v>
      </c>
      <c r="L45" s="137"/>
      <c r="M45" s="137"/>
      <c r="N45" s="137"/>
      <c r="O45" s="137"/>
      <c r="P45" s="134">
        <v>0</v>
      </c>
      <c r="Q45" s="134">
        <v>0</v>
      </c>
      <c r="R45" s="134">
        <v>19</v>
      </c>
      <c r="S45" s="134">
        <v>0</v>
      </c>
      <c r="T45" s="134">
        <v>0</v>
      </c>
      <c r="U45" s="134">
        <v>0</v>
      </c>
      <c r="V45" s="138"/>
      <c r="W45" s="139"/>
      <c r="X45" s="137"/>
      <c r="Y45" s="137" t="s">
        <v>14</v>
      </c>
      <c r="Z45" s="137" t="s">
        <v>14</v>
      </c>
      <c r="AA45" s="131">
        <f>IF(ISBLANK(#REF!),"",IF(K45&gt;5,ROUND(0.5*(K45-5),2),0))</f>
        <v>1.74</v>
      </c>
      <c r="AB45" s="131">
        <f>IF(ISBLANK(#REF!),"",IF(L45="ΝΑΙ",6,(IF(M45="ΝΑΙ",4,0))))</f>
        <v>0</v>
      </c>
      <c r="AC45" s="131">
        <f>IF(ISBLANK(#REF!),"",IF(E45="ΠΕ23",IF(N45="ΝΑΙ",3,(IF(O45="ΝΑΙ",2,0))),IF(N45="ΝΑΙ",3,(IF(O45="ΝΑΙ",2,0)))))</f>
        <v>0</v>
      </c>
      <c r="AD45" s="131">
        <f>IF(ISBLANK(#REF!),"",MAX(AB45:AC45))</f>
        <v>0</v>
      </c>
      <c r="AE45" s="131">
        <f>IF(ISBLANK(#REF!),"",MIN(3,0.5*INT((P45*12+Q45+ROUND(R45/30,0))/6)))</f>
        <v>0</v>
      </c>
      <c r="AF45" s="131">
        <f>IF(ISBLANK(#REF!),"",0.25*(S45*12+T45+ROUND(U45/30,0)))</f>
        <v>0</v>
      </c>
      <c r="AG45" s="132">
        <f>IF(ISBLANK(#REF!),"",IF(V45&gt;=67%,7,0))</f>
        <v>0</v>
      </c>
      <c r="AH45" s="132">
        <f>IF(ISBLANK(#REF!),"",IF(W45&gt;=1,7,0))</f>
        <v>0</v>
      </c>
      <c r="AI45" s="132">
        <f>IF(ISBLANK(#REF!),"",IF(X45="ΠΟΛΥΤΕΚΝΟΣ",7,IF(X45="ΤΡΙΤΕΚΝΟΣ",3,0)))</f>
        <v>0</v>
      </c>
      <c r="AJ45" s="132">
        <f>IF(ISBLANK(#REF!),"",MAX(AG45:AI45))</f>
        <v>0</v>
      </c>
      <c r="AK45" s="187">
        <f>IF(ISBLANK(#REF!),"",AA45+SUM(AD45:AF45,AJ45))</f>
        <v>1.74</v>
      </c>
    </row>
    <row r="46" spans="1:37" s="134" customFormat="1">
      <c r="A46" s="115">
        <f>IF(ISBLANK(#REF!),"",IF(ISNUMBER(A45),A45+1,1))</f>
        <v>36</v>
      </c>
      <c r="B46" s="134" t="s">
        <v>570</v>
      </c>
      <c r="C46" s="134" t="s">
        <v>134</v>
      </c>
      <c r="D46" s="134" t="s">
        <v>107</v>
      </c>
      <c r="E46" s="134" t="s">
        <v>37</v>
      </c>
      <c r="F46" s="134" t="s">
        <v>89</v>
      </c>
      <c r="G46" s="134" t="s">
        <v>61</v>
      </c>
      <c r="H46" s="134" t="s">
        <v>14</v>
      </c>
      <c r="I46" s="134" t="s">
        <v>13</v>
      </c>
      <c r="J46" s="135">
        <v>38490</v>
      </c>
      <c r="K46" s="136">
        <v>8.23</v>
      </c>
      <c r="L46" s="137"/>
      <c r="M46" s="137"/>
      <c r="N46" s="137"/>
      <c r="O46" s="137"/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8"/>
      <c r="W46" s="139"/>
      <c r="X46" s="137"/>
      <c r="Y46" s="137" t="s">
        <v>14</v>
      </c>
      <c r="Z46" s="137" t="s">
        <v>14</v>
      </c>
      <c r="AA46" s="131">
        <f>IF(ISBLANK(#REF!),"",IF(K46&gt;5,ROUND(0.5*(K46-5),2),0))</f>
        <v>1.62</v>
      </c>
      <c r="AB46" s="131">
        <f>IF(ISBLANK(#REF!),"",IF(L46="ΝΑΙ",6,(IF(M46="ΝΑΙ",4,0))))</f>
        <v>0</v>
      </c>
      <c r="AC46" s="131">
        <f>IF(ISBLANK(#REF!),"",IF(E46="ΠΕ23",IF(N46="ΝΑΙ",3,(IF(O46="ΝΑΙ",2,0))),IF(N46="ΝΑΙ",3,(IF(O46="ΝΑΙ",2,0)))))</f>
        <v>0</v>
      </c>
      <c r="AD46" s="131">
        <f>IF(ISBLANK(#REF!),"",MAX(AB46:AC46))</f>
        <v>0</v>
      </c>
      <c r="AE46" s="131">
        <f>IF(ISBLANK(#REF!),"",MIN(3,0.5*INT((P46*12+Q46+ROUND(R46/30,0))/6)))</f>
        <v>0</v>
      </c>
      <c r="AF46" s="131">
        <f>IF(ISBLANK(#REF!),"",0.25*(S46*12+T46+ROUND(U46/30,0)))</f>
        <v>0</v>
      </c>
      <c r="AG46" s="132">
        <f>IF(ISBLANK(#REF!),"",IF(V46&gt;=67%,7,0))</f>
        <v>0</v>
      </c>
      <c r="AH46" s="132">
        <f>IF(ISBLANK(#REF!),"",IF(W46&gt;=1,7,0))</f>
        <v>0</v>
      </c>
      <c r="AI46" s="132">
        <f>IF(ISBLANK(#REF!),"",IF(X46="ΠΟΛΥΤΕΚΝΟΣ",7,IF(X46="ΤΡΙΤΕΚΝΟΣ",3,0)))</f>
        <v>0</v>
      </c>
      <c r="AJ46" s="132">
        <f>IF(ISBLANK(#REF!),"",MAX(AG46:AI46))</f>
        <v>0</v>
      </c>
      <c r="AK46" s="187">
        <f>IF(ISBLANK(#REF!),"",AA46+SUM(AD46:AF46,AJ46))</f>
        <v>1.62</v>
      </c>
    </row>
    <row r="47" spans="1:37" s="134" customFormat="1">
      <c r="A47" s="115">
        <f>IF(ISBLANK(#REF!),"",IF(ISNUMBER(A46),A46+1,1))</f>
        <v>37</v>
      </c>
      <c r="B47" s="134" t="s">
        <v>119</v>
      </c>
      <c r="C47" s="134" t="s">
        <v>134</v>
      </c>
      <c r="D47" s="134" t="s">
        <v>112</v>
      </c>
      <c r="E47" s="134" t="s">
        <v>37</v>
      </c>
      <c r="F47" s="134" t="s">
        <v>89</v>
      </c>
      <c r="G47" s="134" t="s">
        <v>61</v>
      </c>
      <c r="H47" s="134" t="s">
        <v>14</v>
      </c>
      <c r="I47" s="134" t="s">
        <v>13</v>
      </c>
      <c r="J47" s="135">
        <v>42534</v>
      </c>
      <c r="K47" s="136">
        <v>7.92</v>
      </c>
      <c r="L47" s="137"/>
      <c r="M47" s="137"/>
      <c r="N47" s="137"/>
      <c r="O47" s="137"/>
      <c r="P47" s="134">
        <v>0</v>
      </c>
      <c r="Q47" s="134">
        <v>1</v>
      </c>
      <c r="R47" s="134">
        <v>22</v>
      </c>
      <c r="S47" s="134">
        <v>0</v>
      </c>
      <c r="T47" s="134">
        <v>0</v>
      </c>
      <c r="U47" s="134">
        <v>0</v>
      </c>
      <c r="V47" s="138"/>
      <c r="W47" s="139"/>
      <c r="X47" s="137"/>
      <c r="Y47" s="137" t="s">
        <v>14</v>
      </c>
      <c r="Z47" s="137" t="s">
        <v>14</v>
      </c>
      <c r="AA47" s="131">
        <f>IF(ISBLANK(#REF!),"",IF(K47&gt;5,ROUND(0.5*(K47-5),2),0))</f>
        <v>1.46</v>
      </c>
      <c r="AB47" s="131">
        <f>IF(ISBLANK(#REF!),"",IF(L47="ΝΑΙ",6,(IF(M47="ΝΑΙ",4,0))))</f>
        <v>0</v>
      </c>
      <c r="AC47" s="131">
        <f>IF(ISBLANK(#REF!),"",IF(E47="ΠΕ23",IF(N47="ΝΑΙ",3,(IF(O47="ΝΑΙ",2,0))),IF(N47="ΝΑΙ",3,(IF(O47="ΝΑΙ",2,0)))))</f>
        <v>0</v>
      </c>
      <c r="AD47" s="131">
        <f>IF(ISBLANK(#REF!),"",MAX(AB47:AC47))</f>
        <v>0</v>
      </c>
      <c r="AE47" s="131">
        <f>IF(ISBLANK(#REF!),"",MIN(3,0.5*INT((P47*12+Q47+ROUND(R47/30,0))/6)))</f>
        <v>0</v>
      </c>
      <c r="AF47" s="131">
        <f>IF(ISBLANK(#REF!),"",0.25*(S47*12+T47+ROUND(U47/30,0)))</f>
        <v>0</v>
      </c>
      <c r="AG47" s="132">
        <f>IF(ISBLANK(#REF!),"",IF(V47&gt;=67%,7,0))</f>
        <v>0</v>
      </c>
      <c r="AH47" s="132">
        <f>IF(ISBLANK(#REF!),"",IF(W47&gt;=1,7,0))</f>
        <v>0</v>
      </c>
      <c r="AI47" s="132">
        <f>IF(ISBLANK(#REF!),"",IF(X47="ΠΟΛΥΤΕΚΝΟΣ",7,IF(X47="ΤΡΙΤΕΚΝΟΣ",3,0)))</f>
        <v>0</v>
      </c>
      <c r="AJ47" s="132">
        <f>IF(ISBLANK(#REF!),"",MAX(AG47:AI47))</f>
        <v>0</v>
      </c>
      <c r="AK47" s="187">
        <f>IF(ISBLANK(#REF!),"",AA47+SUM(AD47:AF47,AJ47))</f>
        <v>1.46</v>
      </c>
    </row>
    <row r="48" spans="1:37" s="134" customFormat="1">
      <c r="A48" s="115">
        <f>IF(ISBLANK(#REF!),"",IF(ISNUMBER(A47),A47+1,1))</f>
        <v>38</v>
      </c>
      <c r="B48" s="134" t="s">
        <v>503</v>
      </c>
      <c r="C48" s="134" t="s">
        <v>126</v>
      </c>
      <c r="D48" s="134" t="s">
        <v>184</v>
      </c>
      <c r="E48" s="134" t="s">
        <v>37</v>
      </c>
      <c r="F48" s="134" t="s">
        <v>89</v>
      </c>
      <c r="G48" s="134" t="s">
        <v>61</v>
      </c>
      <c r="H48" s="134" t="s">
        <v>14</v>
      </c>
      <c r="I48" s="134" t="s">
        <v>13</v>
      </c>
      <c r="J48" s="135">
        <v>42086</v>
      </c>
      <c r="K48" s="136">
        <v>7.76</v>
      </c>
      <c r="L48" s="137"/>
      <c r="M48" s="137"/>
      <c r="N48" s="137"/>
      <c r="O48" s="137"/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8"/>
      <c r="W48" s="139"/>
      <c r="X48" s="137"/>
      <c r="Y48" s="137" t="s">
        <v>12</v>
      </c>
      <c r="Z48" s="137" t="s">
        <v>14</v>
      </c>
      <c r="AA48" s="131">
        <f>IF(ISBLANK(#REF!),"",IF(K48&gt;5,ROUND(0.5*(K48-5),2),0))</f>
        <v>1.38</v>
      </c>
      <c r="AB48" s="131">
        <f>IF(ISBLANK(#REF!),"",IF(L48="ΝΑΙ",6,(IF(M48="ΝΑΙ",4,0))))</f>
        <v>0</v>
      </c>
      <c r="AC48" s="131">
        <f>IF(ISBLANK(#REF!),"",IF(E48="ΠΕ23",IF(N48="ΝΑΙ",3,(IF(O48="ΝΑΙ",2,0))),IF(N48="ΝΑΙ",3,(IF(O48="ΝΑΙ",2,0)))))</f>
        <v>0</v>
      </c>
      <c r="AD48" s="131">
        <f>IF(ISBLANK(#REF!),"",MAX(AB48:AC48))</f>
        <v>0</v>
      </c>
      <c r="AE48" s="131">
        <f>IF(ISBLANK(#REF!),"",MIN(3,0.5*INT((P48*12+Q48+ROUND(R48/30,0))/6)))</f>
        <v>0</v>
      </c>
      <c r="AF48" s="131">
        <f>IF(ISBLANK(#REF!),"",0.25*(S48*12+T48+ROUND(U48/30,0)))</f>
        <v>0</v>
      </c>
      <c r="AG48" s="132">
        <f>IF(ISBLANK(#REF!),"",IF(V48&gt;=67%,7,0))</f>
        <v>0</v>
      </c>
      <c r="AH48" s="132">
        <f>IF(ISBLANK(#REF!),"",IF(W48&gt;=1,7,0))</f>
        <v>0</v>
      </c>
      <c r="AI48" s="132">
        <f>IF(ISBLANK(#REF!),"",IF(X48="ΠΟΛΥΤΕΚΝΟΣ",7,IF(X48="ΤΡΙΤΕΚΝΟΣ",3,0)))</f>
        <v>0</v>
      </c>
      <c r="AJ48" s="132">
        <f>IF(ISBLANK(#REF!),"",MAX(AG48:AI48))</f>
        <v>0</v>
      </c>
      <c r="AK48" s="187">
        <f>IF(ISBLANK(#REF!),"",AA48+SUM(AD48:AF48,AJ48))</f>
        <v>1.38</v>
      </c>
    </row>
    <row r="49" spans="1:37" s="134" customFormat="1">
      <c r="A49" s="115">
        <f>IF(ISBLANK(#REF!),"",IF(ISNUMBER(A48),A48+1,1))</f>
        <v>39</v>
      </c>
      <c r="B49" s="134" t="s">
        <v>565</v>
      </c>
      <c r="C49" s="134" t="s">
        <v>251</v>
      </c>
      <c r="D49" s="134" t="s">
        <v>261</v>
      </c>
      <c r="E49" s="134" t="s">
        <v>37</v>
      </c>
      <c r="F49" s="134" t="s">
        <v>89</v>
      </c>
      <c r="G49" s="134" t="s">
        <v>61</v>
      </c>
      <c r="H49" s="134" t="s">
        <v>14</v>
      </c>
      <c r="I49" s="134" t="s">
        <v>13</v>
      </c>
      <c r="J49" s="135">
        <v>41838</v>
      </c>
      <c r="K49" s="136">
        <v>6.67</v>
      </c>
      <c r="L49" s="137"/>
      <c r="M49" s="137"/>
      <c r="N49" s="137"/>
      <c r="O49" s="137"/>
      <c r="P49" s="134">
        <v>0</v>
      </c>
      <c r="Q49" s="134">
        <v>6</v>
      </c>
      <c r="R49" s="134">
        <v>1</v>
      </c>
      <c r="S49" s="134">
        <v>0</v>
      </c>
      <c r="T49" s="134">
        <v>0</v>
      </c>
      <c r="U49" s="134">
        <v>0</v>
      </c>
      <c r="V49" s="138"/>
      <c r="W49" s="139"/>
      <c r="X49" s="137"/>
      <c r="Y49" s="137" t="s">
        <v>14</v>
      </c>
      <c r="Z49" s="137" t="s">
        <v>14</v>
      </c>
      <c r="AA49" s="131">
        <f>IF(ISBLANK(#REF!),"",IF(K49&gt;5,ROUND(0.5*(K49-5),2),0))</f>
        <v>0.84</v>
      </c>
      <c r="AB49" s="131">
        <f>IF(ISBLANK(#REF!),"",IF(L49="ΝΑΙ",6,(IF(M49="ΝΑΙ",4,0))))</f>
        <v>0</v>
      </c>
      <c r="AC49" s="131">
        <f>IF(ISBLANK(#REF!),"",IF(E49="ΠΕ23",IF(N49="ΝΑΙ",3,(IF(O49="ΝΑΙ",2,0))),IF(N49="ΝΑΙ",3,(IF(O49="ΝΑΙ",2,0)))))</f>
        <v>0</v>
      </c>
      <c r="AD49" s="131">
        <f>IF(ISBLANK(#REF!),"",MAX(AB49:AC49))</f>
        <v>0</v>
      </c>
      <c r="AE49" s="131">
        <f>IF(ISBLANK(#REF!),"",MIN(3,0.5*INT((P49*12+Q49+ROUND(R49/30,0))/6)))</f>
        <v>0.5</v>
      </c>
      <c r="AF49" s="131">
        <f>IF(ISBLANK(#REF!),"",0.25*(S49*12+T49+ROUND(U49/30,0)))</f>
        <v>0</v>
      </c>
      <c r="AG49" s="132">
        <f>IF(ISBLANK(#REF!),"",IF(V49&gt;=67%,7,0))</f>
        <v>0</v>
      </c>
      <c r="AH49" s="132">
        <f>IF(ISBLANK(#REF!),"",IF(W49&gt;=1,7,0))</f>
        <v>0</v>
      </c>
      <c r="AI49" s="132">
        <f>IF(ISBLANK(#REF!),"",IF(X49="ΠΟΛΥΤΕΚΝΟΣ",7,IF(X49="ΤΡΙΤΕΚΝΟΣ",3,0)))</f>
        <v>0</v>
      </c>
      <c r="AJ49" s="132">
        <f>IF(ISBLANK(#REF!),"",MAX(AG49:AI49))</f>
        <v>0</v>
      </c>
      <c r="AK49" s="187">
        <f>IF(ISBLANK(#REF!),"",AA49+SUM(AD49:AF49,AJ49))</f>
        <v>1.3399999999999999</v>
      </c>
    </row>
    <row r="50" spans="1:37" s="134" customFormat="1">
      <c r="A50" s="115">
        <f>IF(ISBLANK(#REF!),"",IF(ISNUMBER(A49),A49+1,1))</f>
        <v>40</v>
      </c>
      <c r="B50" s="134" t="s">
        <v>559</v>
      </c>
      <c r="C50" s="134" t="s">
        <v>98</v>
      </c>
      <c r="D50" s="134" t="s">
        <v>301</v>
      </c>
      <c r="E50" s="134" t="s">
        <v>37</v>
      </c>
      <c r="F50" s="134" t="s">
        <v>89</v>
      </c>
      <c r="G50" s="134" t="s">
        <v>61</v>
      </c>
      <c r="H50" s="134" t="s">
        <v>14</v>
      </c>
      <c r="I50" s="134" t="s">
        <v>13</v>
      </c>
      <c r="J50" s="135">
        <v>39955</v>
      </c>
      <c r="K50" s="136">
        <v>7.66</v>
      </c>
      <c r="L50" s="137"/>
      <c r="M50" s="137"/>
      <c r="N50" s="137"/>
      <c r="O50" s="137"/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8"/>
      <c r="W50" s="139"/>
      <c r="X50" s="137"/>
      <c r="Y50" s="137" t="s">
        <v>14</v>
      </c>
      <c r="Z50" s="137" t="s">
        <v>14</v>
      </c>
      <c r="AA50" s="131">
        <f>IF(ISBLANK(#REF!),"",IF(K50&gt;5,ROUND(0.5*(K50-5),2),0))</f>
        <v>1.33</v>
      </c>
      <c r="AB50" s="131">
        <f>IF(ISBLANK(#REF!),"",IF(L50="ΝΑΙ",6,(IF(M50="ΝΑΙ",4,0))))</f>
        <v>0</v>
      </c>
      <c r="AC50" s="131">
        <f>IF(ISBLANK(#REF!),"",IF(E50="ΠΕ23",IF(N50="ΝΑΙ",3,(IF(O50="ΝΑΙ",2,0))),IF(N50="ΝΑΙ",3,(IF(O50="ΝΑΙ",2,0)))))</f>
        <v>0</v>
      </c>
      <c r="AD50" s="131">
        <f>IF(ISBLANK(#REF!),"",MAX(AB50:AC50))</f>
        <v>0</v>
      </c>
      <c r="AE50" s="131">
        <f>IF(ISBLANK(#REF!),"",MIN(3,0.5*INT((P50*12+Q50+ROUND(R50/30,0))/6)))</f>
        <v>0</v>
      </c>
      <c r="AF50" s="131">
        <f>IF(ISBLANK(#REF!),"",0.25*(S50*12+T50+ROUND(U50/30,0)))</f>
        <v>0</v>
      </c>
      <c r="AG50" s="132">
        <f>IF(ISBLANK(#REF!),"",IF(V50&gt;=67%,7,0))</f>
        <v>0</v>
      </c>
      <c r="AH50" s="132">
        <f>IF(ISBLANK(#REF!),"",IF(W50&gt;=1,7,0))</f>
        <v>0</v>
      </c>
      <c r="AI50" s="132">
        <f>IF(ISBLANK(#REF!),"",IF(X50="ΠΟΛΥΤΕΚΝΟΣ",7,IF(X50="ΤΡΙΤΕΚΝΟΣ",3,0)))</f>
        <v>0</v>
      </c>
      <c r="AJ50" s="132">
        <f>IF(ISBLANK(#REF!),"",MAX(AG50:AI50))</f>
        <v>0</v>
      </c>
      <c r="AK50" s="187">
        <f>IF(ISBLANK(#REF!),"",AA50+SUM(AD50:AF50,AJ50))</f>
        <v>1.33</v>
      </c>
    </row>
    <row r="51" spans="1:37" s="134" customFormat="1">
      <c r="A51" s="115">
        <f>IF(ISBLANK(#REF!),"",IF(ISNUMBER(A50),A50+1,1))</f>
        <v>41</v>
      </c>
      <c r="B51" s="134" t="s">
        <v>520</v>
      </c>
      <c r="C51" s="134" t="s">
        <v>521</v>
      </c>
      <c r="D51" s="134" t="s">
        <v>147</v>
      </c>
      <c r="E51" s="134" t="s">
        <v>37</v>
      </c>
      <c r="F51" s="134" t="s">
        <v>89</v>
      </c>
      <c r="G51" s="134" t="s">
        <v>61</v>
      </c>
      <c r="H51" s="134" t="s">
        <v>14</v>
      </c>
      <c r="I51" s="134" t="s">
        <v>13</v>
      </c>
      <c r="J51" s="135">
        <v>42282</v>
      </c>
      <c r="K51" s="136">
        <v>7.62</v>
      </c>
      <c r="L51" s="137"/>
      <c r="M51" s="137"/>
      <c r="N51" s="137"/>
      <c r="O51" s="137"/>
      <c r="P51" s="134">
        <v>0</v>
      </c>
      <c r="Q51" s="134">
        <v>0</v>
      </c>
      <c r="R51" s="134">
        <v>15</v>
      </c>
      <c r="S51" s="134">
        <v>0</v>
      </c>
      <c r="T51" s="134">
        <v>0</v>
      </c>
      <c r="U51" s="134">
        <v>0</v>
      </c>
      <c r="V51" s="138"/>
      <c r="W51" s="139"/>
      <c r="X51" s="137"/>
      <c r="Y51" s="137" t="s">
        <v>14</v>
      </c>
      <c r="Z51" s="137" t="s">
        <v>14</v>
      </c>
      <c r="AA51" s="131">
        <f>IF(ISBLANK(#REF!),"",IF(K51&gt;5,ROUND(0.5*(K51-5),2),0))</f>
        <v>1.31</v>
      </c>
      <c r="AB51" s="131">
        <f>IF(ISBLANK(#REF!),"",IF(L51="ΝΑΙ",6,(IF(M51="ΝΑΙ",4,0))))</f>
        <v>0</v>
      </c>
      <c r="AC51" s="131">
        <f>IF(ISBLANK(#REF!),"",IF(E51="ΠΕ23",IF(N51="ΝΑΙ",3,(IF(O51="ΝΑΙ",2,0))),IF(N51="ΝΑΙ",3,(IF(O51="ΝΑΙ",2,0)))))</f>
        <v>0</v>
      </c>
      <c r="AD51" s="131">
        <f>IF(ISBLANK(#REF!),"",MAX(AB51:AC51))</f>
        <v>0</v>
      </c>
      <c r="AE51" s="131">
        <f>IF(ISBLANK(#REF!),"",MIN(3,0.5*INT((P51*12+Q51+ROUND(R51/30,0))/6)))</f>
        <v>0</v>
      </c>
      <c r="AF51" s="131">
        <f>IF(ISBLANK(#REF!),"",0.25*(S51*12+T51+ROUND(U51/30,0)))</f>
        <v>0</v>
      </c>
      <c r="AG51" s="132">
        <f>IF(ISBLANK(#REF!),"",IF(V51&gt;=67%,7,0))</f>
        <v>0</v>
      </c>
      <c r="AH51" s="132">
        <f>IF(ISBLANK(#REF!),"",IF(W51&gt;=1,7,0))</f>
        <v>0</v>
      </c>
      <c r="AI51" s="132">
        <f>IF(ISBLANK(#REF!),"",IF(X51="ΠΟΛΥΤΕΚΝΟΣ",7,IF(X51="ΤΡΙΤΕΚΝΟΣ",3,0)))</f>
        <v>0</v>
      </c>
      <c r="AJ51" s="132">
        <f>IF(ISBLANK(#REF!),"",MAX(AG51:AI51))</f>
        <v>0</v>
      </c>
      <c r="AK51" s="187">
        <f>IF(ISBLANK(#REF!),"",AA51+SUM(AD51:AF51,AJ51))</f>
        <v>1.31</v>
      </c>
    </row>
    <row r="52" spans="1:37" s="134" customFormat="1">
      <c r="A52" s="115">
        <f>IF(ISBLANK(#REF!),"",IF(ISNUMBER(A51),A51+1,1))</f>
        <v>42</v>
      </c>
      <c r="B52" s="134" t="s">
        <v>213</v>
      </c>
      <c r="C52" s="134" t="s">
        <v>358</v>
      </c>
      <c r="D52" s="134" t="s">
        <v>155</v>
      </c>
      <c r="E52" s="134" t="s">
        <v>37</v>
      </c>
      <c r="F52" s="134" t="s">
        <v>89</v>
      </c>
      <c r="G52" s="134" t="s">
        <v>61</v>
      </c>
      <c r="H52" s="134" t="s">
        <v>14</v>
      </c>
      <c r="I52" s="134" t="s">
        <v>13</v>
      </c>
      <c r="J52" s="135">
        <v>42381</v>
      </c>
      <c r="K52" s="136">
        <v>7.51</v>
      </c>
      <c r="L52" s="137"/>
      <c r="M52" s="137"/>
      <c r="N52" s="137"/>
      <c r="O52" s="137"/>
      <c r="P52" s="134">
        <v>0</v>
      </c>
      <c r="Q52" s="134">
        <v>3</v>
      </c>
      <c r="R52" s="134">
        <v>26</v>
      </c>
      <c r="S52" s="134">
        <v>0</v>
      </c>
      <c r="T52" s="134">
        <v>0</v>
      </c>
      <c r="U52" s="134">
        <v>0</v>
      </c>
      <c r="V52" s="138"/>
      <c r="W52" s="139"/>
      <c r="X52" s="137"/>
      <c r="Y52" s="137" t="s">
        <v>14</v>
      </c>
      <c r="Z52" s="137" t="s">
        <v>14</v>
      </c>
      <c r="AA52" s="131">
        <f>IF(ISBLANK(#REF!),"",IF(K52&gt;5,ROUND(0.5*(K52-5),2),0))</f>
        <v>1.26</v>
      </c>
      <c r="AB52" s="131">
        <f>IF(ISBLANK(#REF!),"",IF(L52="ΝΑΙ",6,(IF(M52="ΝΑΙ",4,0))))</f>
        <v>0</v>
      </c>
      <c r="AC52" s="131">
        <f>IF(ISBLANK(#REF!),"",IF(E52="ΠΕ23",IF(N52="ΝΑΙ",3,(IF(O52="ΝΑΙ",2,0))),IF(N52="ΝΑΙ",3,(IF(O52="ΝΑΙ",2,0)))))</f>
        <v>0</v>
      </c>
      <c r="AD52" s="131">
        <f>IF(ISBLANK(#REF!),"",MAX(AB52:AC52))</f>
        <v>0</v>
      </c>
      <c r="AE52" s="131">
        <f>IF(ISBLANK(#REF!),"",MIN(3,0.5*INT((P52*12+Q52+ROUND(R52/30,0))/6)))</f>
        <v>0</v>
      </c>
      <c r="AF52" s="131">
        <f>IF(ISBLANK(#REF!),"",0.25*(S52*12+T52+ROUND(U52/30,0)))</f>
        <v>0</v>
      </c>
      <c r="AG52" s="132">
        <f>IF(ISBLANK(#REF!),"",IF(V52&gt;=67%,7,0))</f>
        <v>0</v>
      </c>
      <c r="AH52" s="132">
        <f>IF(ISBLANK(#REF!),"",IF(W52&gt;=1,7,0))</f>
        <v>0</v>
      </c>
      <c r="AI52" s="132">
        <f>IF(ISBLANK(#REF!),"",IF(X52="ΠΟΛΥΤΕΚΝΟΣ",7,IF(X52="ΤΡΙΤΕΚΝΟΣ",3,0)))</f>
        <v>0</v>
      </c>
      <c r="AJ52" s="132">
        <f>IF(ISBLANK(#REF!),"",MAX(AG52:AI52))</f>
        <v>0</v>
      </c>
      <c r="AK52" s="187">
        <f>IF(ISBLANK(#REF!),"",AA52+SUM(AD52:AF52,AJ52))</f>
        <v>1.26</v>
      </c>
    </row>
    <row r="53" spans="1:37" s="134" customFormat="1">
      <c r="A53" s="115">
        <f>IF(ISBLANK(#REF!),"",IF(ISNUMBER(A52),A52+1,1))</f>
        <v>43</v>
      </c>
      <c r="B53" s="134" t="s">
        <v>381</v>
      </c>
      <c r="C53" s="134" t="s">
        <v>175</v>
      </c>
      <c r="D53" s="134" t="s">
        <v>167</v>
      </c>
      <c r="E53" s="134" t="s">
        <v>37</v>
      </c>
      <c r="F53" s="134" t="s">
        <v>89</v>
      </c>
      <c r="G53" s="134" t="s">
        <v>61</v>
      </c>
      <c r="H53" s="134" t="s">
        <v>14</v>
      </c>
      <c r="I53" s="134" t="s">
        <v>13</v>
      </c>
      <c r="J53" s="135">
        <v>42478</v>
      </c>
      <c r="K53" s="136">
        <v>7.45</v>
      </c>
      <c r="L53" s="137"/>
      <c r="M53" s="137"/>
      <c r="N53" s="137"/>
      <c r="O53" s="137"/>
      <c r="P53" s="134">
        <v>0</v>
      </c>
      <c r="Q53" s="134">
        <v>0</v>
      </c>
      <c r="R53" s="134">
        <v>20</v>
      </c>
      <c r="S53" s="134">
        <v>0</v>
      </c>
      <c r="T53" s="134">
        <v>0</v>
      </c>
      <c r="U53" s="134">
        <v>0</v>
      </c>
      <c r="V53" s="138"/>
      <c r="W53" s="139"/>
      <c r="X53" s="137"/>
      <c r="Y53" s="137" t="s">
        <v>14</v>
      </c>
      <c r="Z53" s="137" t="s">
        <v>14</v>
      </c>
      <c r="AA53" s="131">
        <f>IF(ISBLANK(#REF!),"",IF(K53&gt;5,ROUND(0.5*(K53-5),2),0))</f>
        <v>1.23</v>
      </c>
      <c r="AB53" s="131">
        <f>IF(ISBLANK(#REF!),"",IF(L53="ΝΑΙ",6,(IF(M53="ΝΑΙ",4,0))))</f>
        <v>0</v>
      </c>
      <c r="AC53" s="131">
        <f>IF(ISBLANK(#REF!),"",IF(E53="ΠΕ23",IF(N53="ΝΑΙ",3,(IF(O53="ΝΑΙ",2,0))),IF(N53="ΝΑΙ",3,(IF(O53="ΝΑΙ",2,0)))))</f>
        <v>0</v>
      </c>
      <c r="AD53" s="131">
        <f>IF(ISBLANK(#REF!),"",MAX(AB53:AC53))</f>
        <v>0</v>
      </c>
      <c r="AE53" s="131">
        <f>IF(ISBLANK(#REF!),"",MIN(3,0.5*INT((P53*12+Q53+ROUND(R53/30,0))/6)))</f>
        <v>0</v>
      </c>
      <c r="AF53" s="131">
        <f>IF(ISBLANK(#REF!),"",0.25*(S53*12+T53+ROUND(U53/30,0)))</f>
        <v>0</v>
      </c>
      <c r="AG53" s="132">
        <f>IF(ISBLANK(#REF!),"",IF(V53&gt;=67%,7,0))</f>
        <v>0</v>
      </c>
      <c r="AH53" s="132">
        <f>IF(ISBLANK(#REF!),"",IF(W53&gt;=1,7,0))</f>
        <v>0</v>
      </c>
      <c r="AI53" s="132">
        <f>IF(ISBLANK(#REF!),"",IF(X53="ΠΟΛΥΤΕΚΝΟΣ",7,IF(X53="ΤΡΙΤΕΚΝΟΣ",3,0)))</f>
        <v>0</v>
      </c>
      <c r="AJ53" s="132">
        <f>IF(ISBLANK(#REF!),"",MAX(AG53:AI53))</f>
        <v>0</v>
      </c>
      <c r="AK53" s="187">
        <f>IF(ISBLANK(#REF!),"",AA53+SUM(AD53:AF53,AJ53))</f>
        <v>1.23</v>
      </c>
    </row>
    <row r="54" spans="1:37" s="134" customFormat="1">
      <c r="A54" s="115">
        <f>IF(ISBLANK(#REF!),"",IF(ISNUMBER(A53),A53+1,1))</f>
        <v>44</v>
      </c>
      <c r="B54" s="134" t="s">
        <v>524</v>
      </c>
      <c r="C54" s="134" t="s">
        <v>442</v>
      </c>
      <c r="D54" s="134" t="s">
        <v>525</v>
      </c>
      <c r="E54" s="134" t="s">
        <v>37</v>
      </c>
      <c r="F54" s="134" t="s">
        <v>89</v>
      </c>
      <c r="G54" s="134" t="s">
        <v>61</v>
      </c>
      <c r="H54" s="134" t="s">
        <v>14</v>
      </c>
      <c r="I54" s="134" t="s">
        <v>13</v>
      </c>
      <c r="J54" s="135">
        <v>39212</v>
      </c>
      <c r="K54" s="136">
        <v>7.39</v>
      </c>
      <c r="L54" s="137"/>
      <c r="M54" s="137"/>
      <c r="N54" s="137"/>
      <c r="O54" s="137"/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8"/>
      <c r="W54" s="139"/>
      <c r="X54" s="137"/>
      <c r="Y54" s="137" t="s">
        <v>14</v>
      </c>
      <c r="Z54" s="137" t="s">
        <v>12</v>
      </c>
      <c r="AA54" s="131">
        <f>IF(ISBLANK(#REF!),"",IF(K54&gt;5,ROUND(0.5*(K54-5),2),0))</f>
        <v>1.2</v>
      </c>
      <c r="AB54" s="131">
        <f>IF(ISBLANK(#REF!),"",IF(L54="ΝΑΙ",6,(IF(M54="ΝΑΙ",4,0))))</f>
        <v>0</v>
      </c>
      <c r="AC54" s="131">
        <f>IF(ISBLANK(#REF!),"",IF(E54="ΠΕ23",IF(N54="ΝΑΙ",3,(IF(O54="ΝΑΙ",2,0))),IF(N54="ΝΑΙ",3,(IF(O54="ΝΑΙ",2,0)))))</f>
        <v>0</v>
      </c>
      <c r="AD54" s="131">
        <f>IF(ISBLANK(#REF!),"",MAX(AB54:AC54))</f>
        <v>0</v>
      </c>
      <c r="AE54" s="131">
        <f>IF(ISBLANK(#REF!),"",MIN(3,0.5*INT((P54*12+Q54+ROUND(R54/30,0))/6)))</f>
        <v>0</v>
      </c>
      <c r="AF54" s="131">
        <f>IF(ISBLANK(#REF!),"",0.25*(S54*12+T54+ROUND(U54/30,0)))</f>
        <v>0</v>
      </c>
      <c r="AG54" s="132">
        <f>IF(ISBLANK(#REF!),"",IF(V54&gt;=67%,7,0))</f>
        <v>0</v>
      </c>
      <c r="AH54" s="132">
        <f>IF(ISBLANK(#REF!),"",IF(W54&gt;=1,7,0))</f>
        <v>0</v>
      </c>
      <c r="AI54" s="132">
        <f>IF(ISBLANK(#REF!),"",IF(X54="ΠΟΛΥΤΕΚΝΟΣ",7,IF(X54="ΤΡΙΤΕΚΝΟΣ",3,0)))</f>
        <v>0</v>
      </c>
      <c r="AJ54" s="132">
        <f>IF(ISBLANK(#REF!),"",MAX(AG54:AI54))</f>
        <v>0</v>
      </c>
      <c r="AK54" s="187">
        <f>IF(ISBLANK(#REF!),"",AA54+SUM(AD54:AF54,AJ54))</f>
        <v>1.2</v>
      </c>
    </row>
    <row r="55" spans="1:37" s="134" customFormat="1">
      <c r="A55" s="115">
        <f>IF(ISBLANK(#REF!),"",IF(ISNUMBER(A54),A54+1,1))</f>
        <v>45</v>
      </c>
      <c r="B55" s="134" t="s">
        <v>498</v>
      </c>
      <c r="C55" s="134" t="s">
        <v>129</v>
      </c>
      <c r="D55" s="134" t="s">
        <v>147</v>
      </c>
      <c r="E55" s="134" t="s">
        <v>37</v>
      </c>
      <c r="F55" s="134" t="s">
        <v>89</v>
      </c>
      <c r="G55" s="134" t="s">
        <v>61</v>
      </c>
      <c r="H55" s="134" t="s">
        <v>14</v>
      </c>
      <c r="I55" s="134" t="s">
        <v>13</v>
      </c>
      <c r="J55" s="135">
        <v>41984</v>
      </c>
      <c r="K55" s="136">
        <v>7.36</v>
      </c>
      <c r="L55" s="137"/>
      <c r="M55" s="137"/>
      <c r="N55" s="137"/>
      <c r="O55" s="137"/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34">
        <v>0</v>
      </c>
      <c r="V55" s="138"/>
      <c r="W55" s="139"/>
      <c r="X55" s="137"/>
      <c r="Y55" s="137" t="s">
        <v>12</v>
      </c>
      <c r="Z55" s="137" t="s">
        <v>14</v>
      </c>
      <c r="AA55" s="131">
        <f>IF(ISBLANK(#REF!),"",IF(K55&gt;5,ROUND(0.5*(K55-5),2),0))</f>
        <v>1.18</v>
      </c>
      <c r="AB55" s="131">
        <f>IF(ISBLANK(#REF!),"",IF(L55="ΝΑΙ",6,(IF(M55="ΝΑΙ",4,0))))</f>
        <v>0</v>
      </c>
      <c r="AC55" s="131">
        <f>IF(ISBLANK(#REF!),"",IF(E55="ΠΕ23",IF(N55="ΝΑΙ",3,(IF(O55="ΝΑΙ",2,0))),IF(N55="ΝΑΙ",3,(IF(O55="ΝΑΙ",2,0)))))</f>
        <v>0</v>
      </c>
      <c r="AD55" s="131">
        <f>IF(ISBLANK(#REF!),"",MAX(AB55:AC55))</f>
        <v>0</v>
      </c>
      <c r="AE55" s="131">
        <f>IF(ISBLANK(#REF!),"",MIN(3,0.5*INT((P55*12+Q55+ROUND(R55/30,0))/6)))</f>
        <v>0</v>
      </c>
      <c r="AF55" s="131">
        <f>IF(ISBLANK(#REF!),"",0.25*(S55*12+T55+ROUND(U55/30,0)))</f>
        <v>0</v>
      </c>
      <c r="AG55" s="132">
        <f>IF(ISBLANK(#REF!),"",IF(V55&gt;=67%,7,0))</f>
        <v>0</v>
      </c>
      <c r="AH55" s="132">
        <f>IF(ISBLANK(#REF!),"",IF(W55&gt;=1,7,0))</f>
        <v>0</v>
      </c>
      <c r="AI55" s="132">
        <f>IF(ISBLANK(#REF!),"",IF(X55="ΠΟΛΥΤΕΚΝΟΣ",7,IF(X55="ΤΡΙΤΕΚΝΟΣ",3,0)))</f>
        <v>0</v>
      </c>
      <c r="AJ55" s="132">
        <f>IF(ISBLANK(#REF!),"",MAX(AG55:AI55))</f>
        <v>0</v>
      </c>
      <c r="AK55" s="187">
        <f>IF(ISBLANK(#REF!),"",AA55+SUM(AD55:AF55,AJ55))</f>
        <v>1.18</v>
      </c>
    </row>
    <row r="56" spans="1:37" s="134" customFormat="1">
      <c r="A56" s="115">
        <f>IF(ISBLANK(#REF!),"",IF(ISNUMBER(A55),A55+1,1))</f>
        <v>46</v>
      </c>
      <c r="B56" s="134" t="s">
        <v>513</v>
      </c>
      <c r="C56" s="134" t="s">
        <v>134</v>
      </c>
      <c r="D56" s="134" t="s">
        <v>245</v>
      </c>
      <c r="E56" s="134" t="s">
        <v>37</v>
      </c>
      <c r="F56" s="134" t="s">
        <v>89</v>
      </c>
      <c r="G56" s="134" t="s">
        <v>61</v>
      </c>
      <c r="H56" s="134" t="s">
        <v>14</v>
      </c>
      <c r="I56" s="134" t="s">
        <v>13</v>
      </c>
      <c r="J56" s="135">
        <v>42292</v>
      </c>
      <c r="K56" s="136">
        <v>7.26</v>
      </c>
      <c r="L56" s="137"/>
      <c r="M56" s="137"/>
      <c r="N56" s="137"/>
      <c r="O56" s="137"/>
      <c r="P56" s="134">
        <v>0</v>
      </c>
      <c r="Q56" s="134">
        <v>0</v>
      </c>
      <c r="R56" s="134">
        <v>0</v>
      </c>
      <c r="S56" s="134">
        <v>0</v>
      </c>
      <c r="T56" s="134">
        <v>0</v>
      </c>
      <c r="U56" s="134">
        <v>0</v>
      </c>
      <c r="V56" s="138"/>
      <c r="W56" s="139"/>
      <c r="X56" s="137"/>
      <c r="Y56" s="137" t="s">
        <v>14</v>
      </c>
      <c r="Z56" s="137" t="s">
        <v>14</v>
      </c>
      <c r="AA56" s="131">
        <f>IF(ISBLANK(#REF!),"",IF(K56&gt;5,ROUND(0.5*(K56-5),2),0))</f>
        <v>1.1299999999999999</v>
      </c>
      <c r="AB56" s="131">
        <f>IF(ISBLANK(#REF!),"",IF(L56="ΝΑΙ",6,(IF(M56="ΝΑΙ",4,0))))</f>
        <v>0</v>
      </c>
      <c r="AC56" s="131">
        <f>IF(ISBLANK(#REF!),"",IF(E56="ΠΕ23",IF(N56="ΝΑΙ",3,(IF(O56="ΝΑΙ",2,0))),IF(N56="ΝΑΙ",3,(IF(O56="ΝΑΙ",2,0)))))</f>
        <v>0</v>
      </c>
      <c r="AD56" s="131">
        <f>IF(ISBLANK(#REF!),"",MAX(AB56:AC56))</f>
        <v>0</v>
      </c>
      <c r="AE56" s="131">
        <f>IF(ISBLANK(#REF!),"",MIN(3,0.5*INT((P56*12+Q56+ROUND(R56/30,0))/6)))</f>
        <v>0</v>
      </c>
      <c r="AF56" s="131">
        <f>IF(ISBLANK(#REF!),"",0.25*(S56*12+T56+ROUND(U56/30,0)))</f>
        <v>0</v>
      </c>
      <c r="AG56" s="132">
        <f>IF(ISBLANK(#REF!),"",IF(V56&gt;=67%,7,0))</f>
        <v>0</v>
      </c>
      <c r="AH56" s="132">
        <f>IF(ISBLANK(#REF!),"",IF(W56&gt;=1,7,0))</f>
        <v>0</v>
      </c>
      <c r="AI56" s="132">
        <f>IF(ISBLANK(#REF!),"",IF(X56="ΠΟΛΥΤΕΚΝΟΣ",7,IF(X56="ΤΡΙΤΕΚΝΟΣ",3,0)))</f>
        <v>0</v>
      </c>
      <c r="AJ56" s="132">
        <f>IF(ISBLANK(#REF!),"",MAX(AG56:AI56))</f>
        <v>0</v>
      </c>
      <c r="AK56" s="187">
        <f>IF(ISBLANK(#REF!),"",AA56+SUM(AD56:AF56,AJ56))</f>
        <v>1.1299999999999999</v>
      </c>
    </row>
    <row r="57" spans="1:37" s="134" customFormat="1">
      <c r="A57" s="115">
        <f>IF(ISBLANK(#REF!),"",IF(ISNUMBER(A56),A56+1,1))</f>
        <v>47</v>
      </c>
      <c r="B57" s="134" t="s">
        <v>567</v>
      </c>
      <c r="C57" s="134" t="s">
        <v>261</v>
      </c>
      <c r="D57" s="134" t="s">
        <v>568</v>
      </c>
      <c r="E57" s="134" t="s">
        <v>37</v>
      </c>
      <c r="F57" s="134" t="s">
        <v>89</v>
      </c>
      <c r="G57" s="134" t="s">
        <v>61</v>
      </c>
      <c r="H57" s="134" t="s">
        <v>14</v>
      </c>
      <c r="I57" s="134" t="s">
        <v>13</v>
      </c>
      <c r="J57" s="135">
        <v>42297</v>
      </c>
      <c r="K57" s="136">
        <v>7.19</v>
      </c>
      <c r="L57" s="137"/>
      <c r="M57" s="137"/>
      <c r="N57" s="137"/>
      <c r="O57" s="137"/>
      <c r="P57" s="134">
        <v>0</v>
      </c>
      <c r="Q57" s="134">
        <v>0</v>
      </c>
      <c r="R57" s="134">
        <v>0</v>
      </c>
      <c r="S57" s="134">
        <v>0</v>
      </c>
      <c r="T57" s="134">
        <v>0</v>
      </c>
      <c r="U57" s="134">
        <v>0</v>
      </c>
      <c r="V57" s="138"/>
      <c r="W57" s="139"/>
      <c r="X57" s="137"/>
      <c r="Y57" s="137" t="s">
        <v>14</v>
      </c>
      <c r="Z57" s="137" t="s">
        <v>14</v>
      </c>
      <c r="AA57" s="131">
        <f>IF(ISBLANK(#REF!),"",IF(K57&gt;5,ROUND(0.5*(K57-5),2),0))</f>
        <v>1.1000000000000001</v>
      </c>
      <c r="AB57" s="131">
        <f>IF(ISBLANK(#REF!),"",IF(L57="ΝΑΙ",6,(IF(M57="ΝΑΙ",4,0))))</f>
        <v>0</v>
      </c>
      <c r="AC57" s="131">
        <f>IF(ISBLANK(#REF!),"",IF(E57="ΠΕ23",IF(N57="ΝΑΙ",3,(IF(O57="ΝΑΙ",2,0))),IF(N57="ΝΑΙ",3,(IF(O57="ΝΑΙ",2,0)))))</f>
        <v>0</v>
      </c>
      <c r="AD57" s="131">
        <f>IF(ISBLANK(#REF!),"",MAX(AB57:AC57))</f>
        <v>0</v>
      </c>
      <c r="AE57" s="131">
        <f>IF(ISBLANK(#REF!),"",MIN(3,0.5*INT((P57*12+Q57+ROUND(R57/30,0))/6)))</f>
        <v>0</v>
      </c>
      <c r="AF57" s="131">
        <f>IF(ISBLANK(#REF!),"",0.25*(S57*12+T57+ROUND(U57/30,0)))</f>
        <v>0</v>
      </c>
      <c r="AG57" s="132">
        <f>IF(ISBLANK(#REF!),"",IF(V57&gt;=67%,7,0))</f>
        <v>0</v>
      </c>
      <c r="AH57" s="132">
        <f>IF(ISBLANK(#REF!),"",IF(W57&gt;=1,7,0))</f>
        <v>0</v>
      </c>
      <c r="AI57" s="132">
        <f>IF(ISBLANK(#REF!),"",IF(X57="ΠΟΛΥΤΕΚΝΟΣ",7,IF(X57="ΤΡΙΤΕΚΝΟΣ",3,0)))</f>
        <v>0</v>
      </c>
      <c r="AJ57" s="132">
        <f>IF(ISBLANK(#REF!),"",MAX(AG57:AI57))</f>
        <v>0</v>
      </c>
      <c r="AK57" s="187">
        <f>IF(ISBLANK(#REF!),"",AA57+SUM(AD57:AF57,AJ57))</f>
        <v>1.1000000000000001</v>
      </c>
    </row>
    <row r="58" spans="1:37" s="134" customFormat="1">
      <c r="A58" s="115">
        <f>IF(ISBLANK(#REF!),"",IF(ISNUMBER(A57),A57+1,1))</f>
        <v>48</v>
      </c>
      <c r="B58" s="134" t="s">
        <v>555</v>
      </c>
      <c r="C58" s="134" t="s">
        <v>231</v>
      </c>
      <c r="D58" s="134" t="s">
        <v>130</v>
      </c>
      <c r="E58" s="134" t="s">
        <v>37</v>
      </c>
      <c r="F58" s="134" t="s">
        <v>89</v>
      </c>
      <c r="G58" s="134" t="s">
        <v>61</v>
      </c>
      <c r="H58" s="134" t="s">
        <v>14</v>
      </c>
      <c r="I58" s="134" t="s">
        <v>13</v>
      </c>
      <c r="J58" s="135">
        <v>42342</v>
      </c>
      <c r="K58" s="136">
        <v>7.2</v>
      </c>
      <c r="L58" s="137"/>
      <c r="M58" s="137"/>
      <c r="N58" s="137"/>
      <c r="O58" s="137"/>
      <c r="P58" s="134">
        <v>0</v>
      </c>
      <c r="Q58" s="134">
        <v>0</v>
      </c>
      <c r="R58" s="134">
        <v>0</v>
      </c>
      <c r="S58" s="134">
        <v>0</v>
      </c>
      <c r="T58" s="134">
        <v>0</v>
      </c>
      <c r="U58" s="134">
        <v>0</v>
      </c>
      <c r="V58" s="138"/>
      <c r="W58" s="139"/>
      <c r="X58" s="137"/>
      <c r="Y58" s="137" t="s">
        <v>14</v>
      </c>
      <c r="Z58" s="137" t="s">
        <v>14</v>
      </c>
      <c r="AA58" s="131">
        <f>IF(ISBLANK(#REF!),"",IF(K58&gt;5,ROUND(0.5*(K58-5),2),0))</f>
        <v>1.1000000000000001</v>
      </c>
      <c r="AB58" s="131">
        <f>IF(ISBLANK(#REF!),"",IF(L58="ΝΑΙ",6,(IF(M58="ΝΑΙ",4,0))))</f>
        <v>0</v>
      </c>
      <c r="AC58" s="131">
        <f>IF(ISBLANK(#REF!),"",IF(E58="ΠΕ23",IF(N58="ΝΑΙ",3,(IF(O58="ΝΑΙ",2,0))),IF(N58="ΝΑΙ",3,(IF(O58="ΝΑΙ",2,0)))))</f>
        <v>0</v>
      </c>
      <c r="AD58" s="131">
        <f>IF(ISBLANK(#REF!),"",MAX(AB58:AC58))</f>
        <v>0</v>
      </c>
      <c r="AE58" s="131">
        <f>IF(ISBLANK(#REF!),"",MIN(3,0.5*INT((P58*12+Q58+ROUND(R58/30,0))/6)))</f>
        <v>0</v>
      </c>
      <c r="AF58" s="131">
        <f>IF(ISBLANK(#REF!),"",0.25*(S58*12+T58+ROUND(U58/30,0)))</f>
        <v>0</v>
      </c>
      <c r="AG58" s="132">
        <f>IF(ISBLANK(#REF!),"",IF(V58&gt;=67%,7,0))</f>
        <v>0</v>
      </c>
      <c r="AH58" s="132">
        <f>IF(ISBLANK(#REF!),"",IF(W58&gt;=1,7,0))</f>
        <v>0</v>
      </c>
      <c r="AI58" s="132">
        <f>IF(ISBLANK(#REF!),"",IF(X58="ΠΟΛΥΤΕΚΝΟΣ",7,IF(X58="ΤΡΙΤΕΚΝΟΣ",3,0)))</f>
        <v>0</v>
      </c>
      <c r="AJ58" s="132">
        <f>IF(ISBLANK(#REF!),"",MAX(AG58:AI58))</f>
        <v>0</v>
      </c>
      <c r="AK58" s="187">
        <f>IF(ISBLANK(#REF!),"",AA58+SUM(AD58:AF58,AJ58))</f>
        <v>1.1000000000000001</v>
      </c>
    </row>
    <row r="59" spans="1:37" s="134" customFormat="1">
      <c r="A59" s="115">
        <f>IF(ISBLANK(#REF!),"",IF(ISNUMBER(A58),A58+1,1))</f>
        <v>49</v>
      </c>
      <c r="B59" s="134" t="s">
        <v>549</v>
      </c>
      <c r="C59" s="134" t="s">
        <v>151</v>
      </c>
      <c r="D59" s="134" t="s">
        <v>144</v>
      </c>
      <c r="E59" s="134" t="s">
        <v>37</v>
      </c>
      <c r="F59" s="134" t="s">
        <v>89</v>
      </c>
      <c r="G59" s="134" t="s">
        <v>61</v>
      </c>
      <c r="H59" s="134" t="s">
        <v>14</v>
      </c>
      <c r="I59" s="134" t="s">
        <v>13</v>
      </c>
      <c r="J59" s="135">
        <v>41778</v>
      </c>
      <c r="K59" s="136">
        <v>7.06</v>
      </c>
      <c r="L59" s="137"/>
      <c r="M59" s="137"/>
      <c r="N59" s="137"/>
      <c r="O59" s="137"/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134">
        <v>0</v>
      </c>
      <c r="V59" s="138"/>
      <c r="W59" s="139"/>
      <c r="X59" s="137"/>
      <c r="Y59" s="137" t="s">
        <v>14</v>
      </c>
      <c r="Z59" s="137" t="s">
        <v>14</v>
      </c>
      <c r="AA59" s="131">
        <f>IF(ISBLANK(#REF!),"",IF(K59&gt;5,ROUND(0.5*(K59-5),2),0))</f>
        <v>1.03</v>
      </c>
      <c r="AB59" s="131">
        <f>IF(ISBLANK(#REF!),"",IF(L59="ΝΑΙ",6,(IF(M59="ΝΑΙ",4,0))))</f>
        <v>0</v>
      </c>
      <c r="AC59" s="131">
        <f>IF(ISBLANK(#REF!),"",IF(E59="ΠΕ23",IF(N59="ΝΑΙ",3,(IF(O59="ΝΑΙ",2,0))),IF(N59="ΝΑΙ",3,(IF(O59="ΝΑΙ",2,0)))))</f>
        <v>0</v>
      </c>
      <c r="AD59" s="131">
        <f>IF(ISBLANK(#REF!),"",MAX(AB59:AC59))</f>
        <v>0</v>
      </c>
      <c r="AE59" s="131">
        <f>IF(ISBLANK(#REF!),"",MIN(3,0.5*INT((P59*12+Q59+ROUND(R59/30,0))/6)))</f>
        <v>0</v>
      </c>
      <c r="AF59" s="131">
        <f>IF(ISBLANK(#REF!),"",0.25*(S59*12+T59+ROUND(U59/30,0)))</f>
        <v>0</v>
      </c>
      <c r="AG59" s="132">
        <f>IF(ISBLANK(#REF!),"",IF(V59&gt;=67%,7,0))</f>
        <v>0</v>
      </c>
      <c r="AH59" s="132">
        <f>IF(ISBLANK(#REF!),"",IF(W59&gt;=1,7,0))</f>
        <v>0</v>
      </c>
      <c r="AI59" s="132">
        <f>IF(ISBLANK(#REF!),"",IF(X59="ΠΟΛΥΤΕΚΝΟΣ",7,IF(X59="ΤΡΙΤΕΚΝΟΣ",3,0)))</f>
        <v>0</v>
      </c>
      <c r="AJ59" s="132">
        <f>IF(ISBLANK(#REF!),"",MAX(AG59:AI59))</f>
        <v>0</v>
      </c>
      <c r="AK59" s="187">
        <f>IF(ISBLANK(#REF!),"",AA59+SUM(AD59:AF59,AJ59))</f>
        <v>1.03</v>
      </c>
    </row>
    <row r="60" spans="1:37" s="134" customFormat="1">
      <c r="A60" s="115">
        <f>IF(ISBLANK(#REF!),"",IF(ISNUMBER(A59),A59+1,1))</f>
        <v>50</v>
      </c>
      <c r="B60" s="134" t="s">
        <v>423</v>
      </c>
      <c r="C60" s="134" t="s">
        <v>129</v>
      </c>
      <c r="D60" s="134" t="s">
        <v>147</v>
      </c>
      <c r="E60" s="134" t="s">
        <v>37</v>
      </c>
      <c r="F60" s="134" t="s">
        <v>89</v>
      </c>
      <c r="G60" s="134" t="s">
        <v>61</v>
      </c>
      <c r="H60" s="134" t="s">
        <v>14</v>
      </c>
      <c r="I60" s="134" t="s">
        <v>13</v>
      </c>
      <c r="J60" s="135">
        <v>42478</v>
      </c>
      <c r="K60" s="136">
        <v>7.04</v>
      </c>
      <c r="L60" s="137"/>
      <c r="M60" s="137"/>
      <c r="N60" s="137"/>
      <c r="O60" s="137"/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8"/>
      <c r="W60" s="139"/>
      <c r="X60" s="137"/>
      <c r="Y60" s="137" t="s">
        <v>14</v>
      </c>
      <c r="Z60" s="137" t="s">
        <v>14</v>
      </c>
      <c r="AA60" s="131">
        <f>IF(ISBLANK(#REF!),"",IF(K60&gt;5,ROUND(0.5*(K60-5),2),0))</f>
        <v>1.02</v>
      </c>
      <c r="AB60" s="131">
        <f>IF(ISBLANK(#REF!),"",IF(L60="ΝΑΙ",6,(IF(M60="ΝΑΙ",4,0))))</f>
        <v>0</v>
      </c>
      <c r="AC60" s="131">
        <f>IF(ISBLANK(#REF!),"",IF(E60="ΠΕ23",IF(N60="ΝΑΙ",3,(IF(O60="ΝΑΙ",2,0))),IF(N60="ΝΑΙ",3,(IF(O60="ΝΑΙ",2,0)))))</f>
        <v>0</v>
      </c>
      <c r="AD60" s="131">
        <f>IF(ISBLANK(#REF!),"",MAX(AB60:AC60))</f>
        <v>0</v>
      </c>
      <c r="AE60" s="131">
        <f>IF(ISBLANK(#REF!),"",MIN(3,0.5*INT((P60*12+Q60+ROUND(R60/30,0))/6)))</f>
        <v>0</v>
      </c>
      <c r="AF60" s="131">
        <f>IF(ISBLANK(#REF!),"",0.25*(S60*12+T60+ROUND(U60/30,0)))</f>
        <v>0</v>
      </c>
      <c r="AG60" s="132">
        <f>IF(ISBLANK(#REF!),"",IF(V60&gt;=67%,7,0))</f>
        <v>0</v>
      </c>
      <c r="AH60" s="132">
        <f>IF(ISBLANK(#REF!),"",IF(W60&gt;=1,7,0))</f>
        <v>0</v>
      </c>
      <c r="AI60" s="132">
        <f>IF(ISBLANK(#REF!),"",IF(X60="ΠΟΛΥΤΕΚΝΟΣ",7,IF(X60="ΤΡΙΤΕΚΝΟΣ",3,0)))</f>
        <v>0</v>
      </c>
      <c r="AJ60" s="132">
        <f>IF(ISBLANK(#REF!),"",MAX(AG60:AI60))</f>
        <v>0</v>
      </c>
      <c r="AK60" s="187">
        <f>IF(ISBLANK(#REF!),"",AA60+SUM(AD60:AF60,AJ60))</f>
        <v>1.02</v>
      </c>
    </row>
    <row r="61" spans="1:37" s="134" customFormat="1">
      <c r="A61" s="115">
        <f>IF(ISBLANK(#REF!),"",IF(ISNUMBER(A60),A60+1,1))</f>
        <v>51</v>
      </c>
      <c r="B61" s="134" t="s">
        <v>541</v>
      </c>
      <c r="C61" s="134" t="s">
        <v>154</v>
      </c>
      <c r="D61" s="134" t="s">
        <v>144</v>
      </c>
      <c r="E61" s="134" t="s">
        <v>37</v>
      </c>
      <c r="F61" s="134" t="s">
        <v>89</v>
      </c>
      <c r="G61" s="134" t="s">
        <v>61</v>
      </c>
      <c r="H61" s="134" t="s">
        <v>14</v>
      </c>
      <c r="I61" s="134" t="s">
        <v>13</v>
      </c>
      <c r="J61" s="135">
        <v>41956</v>
      </c>
      <c r="K61" s="136">
        <v>6.97</v>
      </c>
      <c r="L61" s="137"/>
      <c r="M61" s="137"/>
      <c r="N61" s="137"/>
      <c r="O61" s="137"/>
      <c r="P61" s="134">
        <v>0</v>
      </c>
      <c r="Q61" s="134">
        <v>0</v>
      </c>
      <c r="R61" s="134">
        <v>0</v>
      </c>
      <c r="S61" s="134">
        <v>0</v>
      </c>
      <c r="T61" s="134">
        <v>0</v>
      </c>
      <c r="U61" s="134">
        <v>0</v>
      </c>
      <c r="V61" s="138"/>
      <c r="W61" s="139"/>
      <c r="X61" s="137"/>
      <c r="Y61" s="137" t="s">
        <v>12</v>
      </c>
      <c r="Z61" s="137" t="s">
        <v>14</v>
      </c>
      <c r="AA61" s="131">
        <f>IF(ISBLANK(#REF!),"",IF(K61&gt;5,ROUND(0.5*(K61-5),2),0))</f>
        <v>0.99</v>
      </c>
      <c r="AB61" s="131">
        <f>IF(ISBLANK(#REF!),"",IF(L61="ΝΑΙ",6,(IF(M61="ΝΑΙ",4,0))))</f>
        <v>0</v>
      </c>
      <c r="AC61" s="131">
        <f>IF(ISBLANK(#REF!),"",IF(E61="ΠΕ23",IF(N61="ΝΑΙ",3,(IF(O61="ΝΑΙ",2,0))),IF(N61="ΝΑΙ",3,(IF(O61="ΝΑΙ",2,0)))))</f>
        <v>0</v>
      </c>
      <c r="AD61" s="131">
        <f>IF(ISBLANK(#REF!),"",MAX(AB61:AC61))</f>
        <v>0</v>
      </c>
      <c r="AE61" s="131">
        <f>IF(ISBLANK(#REF!),"",MIN(3,0.5*INT((P61*12+Q61+ROUND(R61/30,0))/6)))</f>
        <v>0</v>
      </c>
      <c r="AF61" s="131">
        <f>IF(ISBLANK(#REF!),"",0.25*(S61*12+T61+ROUND(U61/30,0)))</f>
        <v>0</v>
      </c>
      <c r="AG61" s="132">
        <f>IF(ISBLANK(#REF!),"",IF(V61&gt;=67%,7,0))</f>
        <v>0</v>
      </c>
      <c r="AH61" s="132">
        <f>IF(ISBLANK(#REF!),"",IF(W61&gt;=1,7,0))</f>
        <v>0</v>
      </c>
      <c r="AI61" s="132">
        <f>IF(ISBLANK(#REF!),"",IF(X61="ΠΟΛΥΤΕΚΝΟΣ",7,IF(X61="ΤΡΙΤΕΚΝΟΣ",3,0)))</f>
        <v>0</v>
      </c>
      <c r="AJ61" s="132">
        <f>IF(ISBLANK(#REF!),"",MAX(AG61:AI61))</f>
        <v>0</v>
      </c>
      <c r="AK61" s="187">
        <f>IF(ISBLANK(#REF!),"",AA61+SUM(AD61:AF61,AJ61))</f>
        <v>0.99</v>
      </c>
    </row>
    <row r="62" spans="1:37" s="134" customFormat="1">
      <c r="A62" s="115">
        <f>IF(ISBLANK(#REF!),"",IF(ISNUMBER(A61),A61+1,1))</f>
        <v>52</v>
      </c>
      <c r="B62" s="134" t="s">
        <v>499</v>
      </c>
      <c r="C62" s="134" t="s">
        <v>124</v>
      </c>
      <c r="D62" s="134" t="s">
        <v>184</v>
      </c>
      <c r="E62" s="134" t="s">
        <v>37</v>
      </c>
      <c r="F62" s="134" t="s">
        <v>89</v>
      </c>
      <c r="G62" s="134" t="s">
        <v>61</v>
      </c>
      <c r="H62" s="134" t="s">
        <v>14</v>
      </c>
      <c r="I62" s="134" t="s">
        <v>13</v>
      </c>
      <c r="J62" s="135">
        <v>40855</v>
      </c>
      <c r="K62" s="136">
        <v>6.95</v>
      </c>
      <c r="L62" s="137"/>
      <c r="M62" s="137"/>
      <c r="N62" s="137"/>
      <c r="O62" s="137"/>
      <c r="P62" s="134">
        <v>0</v>
      </c>
      <c r="Q62" s="134">
        <v>0</v>
      </c>
      <c r="R62" s="134">
        <v>0</v>
      </c>
      <c r="S62" s="134">
        <v>0</v>
      </c>
      <c r="T62" s="134">
        <v>0</v>
      </c>
      <c r="U62" s="134">
        <v>0</v>
      </c>
      <c r="V62" s="138"/>
      <c r="W62" s="139"/>
      <c r="X62" s="137"/>
      <c r="Y62" s="137" t="s">
        <v>14</v>
      </c>
      <c r="Z62" s="137" t="s">
        <v>14</v>
      </c>
      <c r="AA62" s="131">
        <f>IF(ISBLANK(#REF!),"",IF(K62&gt;5,ROUND(0.5*(K62-5),2),0))</f>
        <v>0.98</v>
      </c>
      <c r="AB62" s="131">
        <f>IF(ISBLANK(#REF!),"",IF(L62="ΝΑΙ",6,(IF(M62="ΝΑΙ",4,0))))</f>
        <v>0</v>
      </c>
      <c r="AC62" s="131">
        <f>IF(ISBLANK(#REF!),"",IF(E62="ΠΕ23",IF(N62="ΝΑΙ",3,(IF(O62="ΝΑΙ",2,0))),IF(N62="ΝΑΙ",3,(IF(O62="ΝΑΙ",2,0)))))</f>
        <v>0</v>
      </c>
      <c r="AD62" s="131">
        <f>IF(ISBLANK(#REF!),"",MAX(AB62:AC62))</f>
        <v>0</v>
      </c>
      <c r="AE62" s="131">
        <f>IF(ISBLANK(#REF!),"",MIN(3,0.5*INT((P62*12+Q62+ROUND(R62/30,0))/6)))</f>
        <v>0</v>
      </c>
      <c r="AF62" s="131">
        <f>IF(ISBLANK(#REF!),"",0.25*(S62*12+T62+ROUND(U62/30,0)))</f>
        <v>0</v>
      </c>
      <c r="AG62" s="132">
        <f>IF(ISBLANK(#REF!),"",IF(V62&gt;=67%,7,0))</f>
        <v>0</v>
      </c>
      <c r="AH62" s="132">
        <f>IF(ISBLANK(#REF!),"",IF(W62&gt;=1,7,0))</f>
        <v>0</v>
      </c>
      <c r="AI62" s="132">
        <f>IF(ISBLANK(#REF!),"",IF(X62="ΠΟΛΥΤΕΚΝΟΣ",7,IF(X62="ΤΡΙΤΕΚΝΟΣ",3,0)))</f>
        <v>0</v>
      </c>
      <c r="AJ62" s="132">
        <f>IF(ISBLANK(#REF!),"",MAX(AG62:AI62))</f>
        <v>0</v>
      </c>
      <c r="AK62" s="187">
        <f>IF(ISBLANK(#REF!),"",AA62+SUM(AD62:AF62,AJ62))</f>
        <v>0.98</v>
      </c>
    </row>
    <row r="63" spans="1:37" s="134" customFormat="1">
      <c r="A63" s="115">
        <f>IF(ISBLANK(#REF!),"",IF(ISNUMBER(A62),A62+1,1))</f>
        <v>53</v>
      </c>
      <c r="B63" s="134" t="s">
        <v>536</v>
      </c>
      <c r="C63" s="134" t="s">
        <v>220</v>
      </c>
      <c r="D63" s="134" t="s">
        <v>537</v>
      </c>
      <c r="E63" s="134" t="s">
        <v>37</v>
      </c>
      <c r="F63" s="134" t="s">
        <v>89</v>
      </c>
      <c r="G63" s="134" t="s">
        <v>61</v>
      </c>
      <c r="H63" s="134" t="s">
        <v>14</v>
      </c>
      <c r="I63" s="134" t="s">
        <v>13</v>
      </c>
      <c r="J63" s="135">
        <v>41802</v>
      </c>
      <c r="K63" s="136">
        <v>6.94</v>
      </c>
      <c r="L63" s="137"/>
      <c r="M63" s="137"/>
      <c r="N63" s="137"/>
      <c r="O63" s="137"/>
      <c r="P63" s="134">
        <v>0</v>
      </c>
      <c r="Q63" s="134">
        <v>2</v>
      </c>
      <c r="R63" s="134">
        <v>1</v>
      </c>
      <c r="S63" s="134">
        <v>0</v>
      </c>
      <c r="T63" s="134">
        <v>0</v>
      </c>
      <c r="U63" s="134">
        <v>0</v>
      </c>
      <c r="V63" s="138"/>
      <c r="W63" s="139"/>
      <c r="X63" s="137"/>
      <c r="Y63" s="137" t="s">
        <v>14</v>
      </c>
      <c r="Z63" s="137" t="s">
        <v>14</v>
      </c>
      <c r="AA63" s="131">
        <f>IF(ISBLANK(#REF!),"",IF(K63&gt;5,ROUND(0.5*(K63-5),2),0))</f>
        <v>0.97</v>
      </c>
      <c r="AB63" s="131">
        <f>IF(ISBLANK(#REF!),"",IF(L63="ΝΑΙ",6,(IF(M63="ΝΑΙ",4,0))))</f>
        <v>0</v>
      </c>
      <c r="AC63" s="131">
        <f>IF(ISBLANK(#REF!),"",IF(E63="ΠΕ23",IF(N63="ΝΑΙ",3,(IF(O63="ΝΑΙ",2,0))),IF(N63="ΝΑΙ",3,(IF(O63="ΝΑΙ",2,0)))))</f>
        <v>0</v>
      </c>
      <c r="AD63" s="131">
        <f>IF(ISBLANK(#REF!),"",MAX(AB63:AC63))</f>
        <v>0</v>
      </c>
      <c r="AE63" s="131">
        <f>IF(ISBLANK(#REF!),"",MIN(3,0.5*INT((P63*12+Q63+ROUND(R63/30,0))/6)))</f>
        <v>0</v>
      </c>
      <c r="AF63" s="131">
        <f>IF(ISBLANK(#REF!),"",0.25*(S63*12+T63+ROUND(U63/30,0)))</f>
        <v>0</v>
      </c>
      <c r="AG63" s="132">
        <f>IF(ISBLANK(#REF!),"",IF(V63&gt;=67%,7,0))</f>
        <v>0</v>
      </c>
      <c r="AH63" s="132">
        <f>IF(ISBLANK(#REF!),"",IF(W63&gt;=1,7,0))</f>
        <v>0</v>
      </c>
      <c r="AI63" s="132">
        <f>IF(ISBLANK(#REF!),"",IF(X63="ΠΟΛΥΤΕΚΝΟΣ",7,IF(X63="ΤΡΙΤΕΚΝΟΣ",3,0)))</f>
        <v>0</v>
      </c>
      <c r="AJ63" s="132">
        <f>IF(ISBLANK(#REF!),"",MAX(AG63:AI63))</f>
        <v>0</v>
      </c>
      <c r="AK63" s="187">
        <f>IF(ISBLANK(#REF!),"",AA63+SUM(AD63:AF63,AJ63))</f>
        <v>0.97</v>
      </c>
    </row>
    <row r="64" spans="1:37" s="134" customFormat="1">
      <c r="A64" s="115">
        <f>IF(ISBLANK(#REF!),"",IF(ISNUMBER(A63),A63+1,1))</f>
        <v>54</v>
      </c>
      <c r="B64" s="134" t="s">
        <v>552</v>
      </c>
      <c r="C64" s="134" t="s">
        <v>553</v>
      </c>
      <c r="D64" s="134" t="s">
        <v>171</v>
      </c>
      <c r="E64" s="134" t="s">
        <v>37</v>
      </c>
      <c r="F64" s="134" t="s">
        <v>89</v>
      </c>
      <c r="G64" s="134" t="s">
        <v>61</v>
      </c>
      <c r="H64" s="134" t="s">
        <v>14</v>
      </c>
      <c r="I64" s="134" t="s">
        <v>13</v>
      </c>
      <c r="J64" s="135">
        <v>41936</v>
      </c>
      <c r="K64" s="136">
        <v>6.83</v>
      </c>
      <c r="L64" s="137"/>
      <c r="M64" s="137"/>
      <c r="N64" s="137"/>
      <c r="O64" s="137"/>
      <c r="P64" s="134">
        <v>0</v>
      </c>
      <c r="Q64" s="134">
        <v>0</v>
      </c>
      <c r="R64" s="134">
        <v>0</v>
      </c>
      <c r="S64" s="134">
        <v>0</v>
      </c>
      <c r="T64" s="134">
        <v>0</v>
      </c>
      <c r="U64" s="134">
        <v>0</v>
      </c>
      <c r="V64" s="138"/>
      <c r="W64" s="139"/>
      <c r="X64" s="137"/>
      <c r="Y64" s="137" t="s">
        <v>14</v>
      </c>
      <c r="Z64" s="137" t="s">
        <v>14</v>
      </c>
      <c r="AA64" s="131">
        <f>IF(ISBLANK(#REF!),"",IF(K64&gt;5,ROUND(0.5*(K64-5),2),0))</f>
        <v>0.92</v>
      </c>
      <c r="AB64" s="131">
        <f>IF(ISBLANK(#REF!),"",IF(L64="ΝΑΙ",6,(IF(M64="ΝΑΙ",4,0))))</f>
        <v>0</v>
      </c>
      <c r="AC64" s="131">
        <f>IF(ISBLANK(#REF!),"",IF(E64="ΠΕ23",IF(N64="ΝΑΙ",3,(IF(O64="ΝΑΙ",2,0))),IF(N64="ΝΑΙ",3,(IF(O64="ΝΑΙ",2,0)))))</f>
        <v>0</v>
      </c>
      <c r="AD64" s="131">
        <f>IF(ISBLANK(#REF!),"",MAX(AB64:AC64))</f>
        <v>0</v>
      </c>
      <c r="AE64" s="131">
        <f>IF(ISBLANK(#REF!),"",MIN(3,0.5*INT((P64*12+Q64+ROUND(R64/30,0))/6)))</f>
        <v>0</v>
      </c>
      <c r="AF64" s="131">
        <f>IF(ISBLANK(#REF!),"",0.25*(S64*12+T64+ROUND(U64/30,0)))</f>
        <v>0</v>
      </c>
      <c r="AG64" s="132">
        <f>IF(ISBLANK(#REF!),"",IF(V64&gt;=67%,7,0))</f>
        <v>0</v>
      </c>
      <c r="AH64" s="132">
        <f>IF(ISBLANK(#REF!),"",IF(W64&gt;=1,7,0))</f>
        <v>0</v>
      </c>
      <c r="AI64" s="132">
        <f>IF(ISBLANK(#REF!),"",IF(X64="ΠΟΛΥΤΕΚΝΟΣ",7,IF(X64="ΤΡΙΤΕΚΝΟΣ",3,0)))</f>
        <v>0</v>
      </c>
      <c r="AJ64" s="132">
        <f>IF(ISBLANK(#REF!),"",MAX(AG64:AI64))</f>
        <v>0</v>
      </c>
      <c r="AK64" s="187">
        <f>IF(ISBLANK(#REF!),"",AA64+SUM(AD64:AF64,AJ64))</f>
        <v>0.92</v>
      </c>
    </row>
    <row r="65" spans="1:37" s="134" customFormat="1">
      <c r="A65" s="115">
        <f>IF(ISBLANK(#REF!),"",IF(ISNUMBER(A64),A64+1,1))</f>
        <v>55</v>
      </c>
      <c r="B65" s="134" t="s">
        <v>504</v>
      </c>
      <c r="C65" s="134" t="s">
        <v>358</v>
      </c>
      <c r="D65" s="134" t="s">
        <v>184</v>
      </c>
      <c r="E65" s="134" t="s">
        <v>37</v>
      </c>
      <c r="F65" s="134" t="s">
        <v>89</v>
      </c>
      <c r="G65" s="134" t="s">
        <v>61</v>
      </c>
      <c r="H65" s="134" t="s">
        <v>14</v>
      </c>
      <c r="I65" s="134" t="s">
        <v>13</v>
      </c>
      <c r="J65" s="135">
        <v>41361</v>
      </c>
      <c r="K65" s="136">
        <v>6.78</v>
      </c>
      <c r="L65" s="137"/>
      <c r="M65" s="137"/>
      <c r="N65" s="137"/>
      <c r="O65" s="137"/>
      <c r="P65" s="134">
        <v>0</v>
      </c>
      <c r="Q65" s="134">
        <v>0</v>
      </c>
      <c r="R65" s="134">
        <v>0</v>
      </c>
      <c r="S65" s="134">
        <v>0</v>
      </c>
      <c r="T65" s="134">
        <v>0</v>
      </c>
      <c r="U65" s="134">
        <v>0</v>
      </c>
      <c r="V65" s="138"/>
      <c r="W65" s="139"/>
      <c r="X65" s="137"/>
      <c r="Y65" s="137" t="s">
        <v>14</v>
      </c>
      <c r="Z65" s="137" t="s">
        <v>14</v>
      </c>
      <c r="AA65" s="131">
        <f>IF(ISBLANK(#REF!),"",IF(K65&gt;5,ROUND(0.5*(K65-5),2),0))</f>
        <v>0.89</v>
      </c>
      <c r="AB65" s="131">
        <f>IF(ISBLANK(#REF!),"",IF(L65="ΝΑΙ",6,(IF(M65="ΝΑΙ",4,0))))</f>
        <v>0</v>
      </c>
      <c r="AC65" s="131">
        <f>IF(ISBLANK(#REF!),"",IF(E65="ΠΕ23",IF(N65="ΝΑΙ",3,(IF(O65="ΝΑΙ",2,0))),IF(N65="ΝΑΙ",3,(IF(O65="ΝΑΙ",2,0)))))</f>
        <v>0</v>
      </c>
      <c r="AD65" s="131">
        <f>IF(ISBLANK(#REF!),"",MAX(AB65:AC65))</f>
        <v>0</v>
      </c>
      <c r="AE65" s="131">
        <f>IF(ISBLANK(#REF!),"",MIN(3,0.5*INT((P65*12+Q65+ROUND(R65/30,0))/6)))</f>
        <v>0</v>
      </c>
      <c r="AF65" s="131">
        <f>IF(ISBLANK(#REF!),"",0.25*(S65*12+T65+ROUND(U65/30,0)))</f>
        <v>0</v>
      </c>
      <c r="AG65" s="132">
        <f>IF(ISBLANK(#REF!),"",IF(V65&gt;=67%,7,0))</f>
        <v>0</v>
      </c>
      <c r="AH65" s="132">
        <f>IF(ISBLANK(#REF!),"",IF(W65&gt;=1,7,0))</f>
        <v>0</v>
      </c>
      <c r="AI65" s="132">
        <f>IF(ISBLANK(#REF!),"",IF(X65="ΠΟΛΥΤΕΚΝΟΣ",7,IF(X65="ΤΡΙΤΕΚΝΟΣ",3,0)))</f>
        <v>0</v>
      </c>
      <c r="AJ65" s="132">
        <f>IF(ISBLANK(#REF!),"",MAX(AG65:AI65))</f>
        <v>0</v>
      </c>
      <c r="AK65" s="187">
        <f>IF(ISBLANK(#REF!),"",AA65+SUM(AD65:AF65,AJ65))</f>
        <v>0.89</v>
      </c>
    </row>
    <row r="66" spans="1:37" s="134" customFormat="1">
      <c r="A66" s="115">
        <f>IF(ISBLANK(#REF!),"",IF(ISNUMBER(A65),A65+1,1))</f>
        <v>56</v>
      </c>
      <c r="B66" s="134" t="s">
        <v>187</v>
      </c>
      <c r="C66" s="134" t="s">
        <v>188</v>
      </c>
      <c r="D66" s="134" t="s">
        <v>127</v>
      </c>
      <c r="E66" s="134" t="s">
        <v>37</v>
      </c>
      <c r="F66" s="134" t="s">
        <v>89</v>
      </c>
      <c r="G66" s="134" t="s">
        <v>61</v>
      </c>
      <c r="H66" s="134" t="s">
        <v>14</v>
      </c>
      <c r="I66" s="134" t="s">
        <v>13</v>
      </c>
      <c r="J66" s="135">
        <v>42472</v>
      </c>
      <c r="K66" s="136">
        <v>6.75</v>
      </c>
      <c r="L66" s="137"/>
      <c r="M66" s="137"/>
      <c r="N66" s="137"/>
      <c r="O66" s="137"/>
      <c r="P66" s="134">
        <v>0</v>
      </c>
      <c r="Q66" s="134">
        <v>0</v>
      </c>
      <c r="R66" s="134">
        <v>2</v>
      </c>
      <c r="S66" s="134">
        <v>0</v>
      </c>
      <c r="T66" s="134">
        <v>0</v>
      </c>
      <c r="U66" s="134">
        <v>0</v>
      </c>
      <c r="V66" s="138"/>
      <c r="W66" s="139"/>
      <c r="X66" s="137"/>
      <c r="Y66" s="137" t="s">
        <v>14</v>
      </c>
      <c r="Z66" s="137" t="s">
        <v>14</v>
      </c>
      <c r="AA66" s="131">
        <f>IF(ISBLANK(#REF!),"",IF(K66&gt;5,ROUND(0.5*(K66-5),2),0))</f>
        <v>0.88</v>
      </c>
      <c r="AB66" s="131">
        <f>IF(ISBLANK(#REF!),"",IF(L66="ΝΑΙ",6,(IF(M66="ΝΑΙ",4,0))))</f>
        <v>0</v>
      </c>
      <c r="AC66" s="131">
        <f>IF(ISBLANK(#REF!),"",IF(E66="ΠΕ23",IF(N66="ΝΑΙ",3,(IF(O66="ΝΑΙ",2,0))),IF(N66="ΝΑΙ",3,(IF(O66="ΝΑΙ",2,0)))))</f>
        <v>0</v>
      </c>
      <c r="AD66" s="131">
        <f>IF(ISBLANK(#REF!),"",MAX(AB66:AC66))</f>
        <v>0</v>
      </c>
      <c r="AE66" s="131">
        <f>IF(ISBLANK(#REF!),"",MIN(3,0.5*INT((P66*12+Q66+ROUND(R66/30,0))/6)))</f>
        <v>0</v>
      </c>
      <c r="AF66" s="131">
        <f>IF(ISBLANK(#REF!),"",0.25*(S66*12+T66+ROUND(U66/30,0)))</f>
        <v>0</v>
      </c>
      <c r="AG66" s="132">
        <f>IF(ISBLANK(#REF!),"",IF(V66&gt;=67%,7,0))</f>
        <v>0</v>
      </c>
      <c r="AH66" s="132">
        <f>IF(ISBLANK(#REF!),"",IF(W66&gt;=1,7,0))</f>
        <v>0</v>
      </c>
      <c r="AI66" s="132">
        <f>IF(ISBLANK(#REF!),"",IF(X66="ΠΟΛΥΤΕΚΝΟΣ",7,IF(X66="ΤΡΙΤΕΚΝΟΣ",3,0)))</f>
        <v>0</v>
      </c>
      <c r="AJ66" s="132">
        <f>IF(ISBLANK(#REF!),"",MAX(AG66:AI66))</f>
        <v>0</v>
      </c>
      <c r="AK66" s="187">
        <f>IF(ISBLANK(#REF!),"",AA66+SUM(AD66:AF66,AJ66))</f>
        <v>0.88</v>
      </c>
    </row>
    <row r="67" spans="1:37" s="134" customFormat="1">
      <c r="A67" s="115">
        <f>IF(ISBLANK(#REF!),"",IF(ISNUMBER(A66),A66+1,1))</f>
        <v>57</v>
      </c>
      <c r="B67" s="134" t="s">
        <v>527</v>
      </c>
      <c r="C67" s="134" t="s">
        <v>528</v>
      </c>
      <c r="D67" s="134" t="s">
        <v>497</v>
      </c>
      <c r="E67" s="134" t="s">
        <v>37</v>
      </c>
      <c r="F67" s="134" t="s">
        <v>89</v>
      </c>
      <c r="G67" s="134" t="s">
        <v>61</v>
      </c>
      <c r="H67" s="134" t="s">
        <v>14</v>
      </c>
      <c r="I67" s="134" t="s">
        <v>13</v>
      </c>
      <c r="J67" s="135">
        <v>41540</v>
      </c>
      <c r="K67" s="136">
        <v>6.71</v>
      </c>
      <c r="L67" s="137"/>
      <c r="M67" s="137"/>
      <c r="N67" s="137"/>
      <c r="O67" s="137"/>
      <c r="P67" s="134">
        <v>0</v>
      </c>
      <c r="Q67" s="134">
        <v>2</v>
      </c>
      <c r="R67" s="134">
        <v>12</v>
      </c>
      <c r="S67" s="134">
        <v>0</v>
      </c>
      <c r="T67" s="134">
        <v>0</v>
      </c>
      <c r="U67" s="134">
        <v>0</v>
      </c>
      <c r="V67" s="138"/>
      <c r="W67" s="139"/>
      <c r="X67" s="137"/>
      <c r="Y67" s="137" t="s">
        <v>14</v>
      </c>
      <c r="Z67" s="137" t="s">
        <v>14</v>
      </c>
      <c r="AA67" s="131">
        <f>IF(ISBLANK(#REF!),"",IF(K67&gt;5,ROUND(0.5*(K67-5),2),0))</f>
        <v>0.86</v>
      </c>
      <c r="AB67" s="131">
        <f>IF(ISBLANK(#REF!),"",IF(L67="ΝΑΙ",6,(IF(M67="ΝΑΙ",4,0))))</f>
        <v>0</v>
      </c>
      <c r="AC67" s="131">
        <f>IF(ISBLANK(#REF!),"",IF(E67="ΠΕ23",IF(N67="ΝΑΙ",3,(IF(O67="ΝΑΙ",2,0))),IF(N67="ΝΑΙ",3,(IF(O67="ΝΑΙ",2,0)))))</f>
        <v>0</v>
      </c>
      <c r="AD67" s="131">
        <f>IF(ISBLANK(#REF!),"",MAX(AB67:AC67))</f>
        <v>0</v>
      </c>
      <c r="AE67" s="131">
        <f>IF(ISBLANK(#REF!),"",MIN(3,0.5*INT((P67*12+Q67+ROUND(R67/30,0))/6)))</f>
        <v>0</v>
      </c>
      <c r="AF67" s="131">
        <f>IF(ISBLANK(#REF!),"",0.25*(S67*12+T67+ROUND(U67/30,0)))</f>
        <v>0</v>
      </c>
      <c r="AG67" s="132">
        <f>IF(ISBLANK(#REF!),"",IF(V67&gt;=67%,7,0))</f>
        <v>0</v>
      </c>
      <c r="AH67" s="132">
        <f>IF(ISBLANK(#REF!),"",IF(W67&gt;=1,7,0))</f>
        <v>0</v>
      </c>
      <c r="AI67" s="132">
        <f>IF(ISBLANK(#REF!),"",IF(X67="ΠΟΛΥΤΕΚΝΟΣ",7,IF(X67="ΤΡΙΤΕΚΝΟΣ",3,0)))</f>
        <v>0</v>
      </c>
      <c r="AJ67" s="132">
        <f>IF(ISBLANK(#REF!),"",MAX(AG67:AI67))</f>
        <v>0</v>
      </c>
      <c r="AK67" s="187">
        <f>IF(ISBLANK(#REF!),"",AA67+SUM(AD67:AF67,AJ67))</f>
        <v>0.86</v>
      </c>
    </row>
    <row r="68" spans="1:37" s="134" customFormat="1">
      <c r="A68" s="115">
        <f>IF(ISBLANK(#REF!),"",IF(ISNUMBER(A67),A67+1,1))</f>
        <v>58</v>
      </c>
      <c r="B68" s="134" t="s">
        <v>357</v>
      </c>
      <c r="C68" s="134" t="s">
        <v>151</v>
      </c>
      <c r="D68" s="134" t="s">
        <v>130</v>
      </c>
      <c r="E68" s="134" t="s">
        <v>37</v>
      </c>
      <c r="F68" s="134" t="s">
        <v>89</v>
      </c>
      <c r="G68" s="134" t="s">
        <v>61</v>
      </c>
      <c r="H68" s="134" t="s">
        <v>14</v>
      </c>
      <c r="I68" s="134" t="s">
        <v>13</v>
      </c>
      <c r="J68" s="135">
        <v>41577</v>
      </c>
      <c r="K68" s="136">
        <v>6.69</v>
      </c>
      <c r="L68" s="137"/>
      <c r="M68" s="137"/>
      <c r="N68" s="137"/>
      <c r="O68" s="137"/>
      <c r="P68" s="134">
        <v>0</v>
      </c>
      <c r="Q68" s="134">
        <v>0</v>
      </c>
      <c r="R68" s="134">
        <v>0</v>
      </c>
      <c r="S68" s="134">
        <v>0</v>
      </c>
      <c r="T68" s="134">
        <v>0</v>
      </c>
      <c r="U68" s="134">
        <v>0</v>
      </c>
      <c r="V68" s="138"/>
      <c r="W68" s="139"/>
      <c r="X68" s="137"/>
      <c r="Y68" s="137" t="s">
        <v>14</v>
      </c>
      <c r="Z68" s="137" t="s">
        <v>14</v>
      </c>
      <c r="AA68" s="131">
        <f>IF(ISBLANK(#REF!),"",IF(K68&gt;5,ROUND(0.5*(K68-5),2),0))</f>
        <v>0.85</v>
      </c>
      <c r="AB68" s="131">
        <f>IF(ISBLANK(#REF!),"",IF(L68="ΝΑΙ",6,(IF(M68="ΝΑΙ",4,0))))</f>
        <v>0</v>
      </c>
      <c r="AC68" s="131">
        <f>IF(ISBLANK(#REF!),"",IF(E68="ΠΕ23",IF(N68="ΝΑΙ",3,(IF(O68="ΝΑΙ",2,0))),IF(N68="ΝΑΙ",3,(IF(O68="ΝΑΙ",2,0)))))</f>
        <v>0</v>
      </c>
      <c r="AD68" s="131">
        <f>IF(ISBLANK(#REF!),"",MAX(AB68:AC68))</f>
        <v>0</v>
      </c>
      <c r="AE68" s="131">
        <f>IF(ISBLANK(#REF!),"",MIN(3,0.5*INT((P68*12+Q68+ROUND(R68/30,0))/6)))</f>
        <v>0</v>
      </c>
      <c r="AF68" s="131">
        <f>IF(ISBLANK(#REF!),"",0.25*(S68*12+T68+ROUND(U68/30,0)))</f>
        <v>0</v>
      </c>
      <c r="AG68" s="132">
        <f>IF(ISBLANK(#REF!),"",IF(V68&gt;=67%,7,0))</f>
        <v>0</v>
      </c>
      <c r="AH68" s="132">
        <f>IF(ISBLANK(#REF!),"",IF(W68&gt;=1,7,0))</f>
        <v>0</v>
      </c>
      <c r="AI68" s="132">
        <f>IF(ISBLANK(#REF!),"",IF(X68="ΠΟΛΥΤΕΚΝΟΣ",7,IF(X68="ΤΡΙΤΕΚΝΟΣ",3,0)))</f>
        <v>0</v>
      </c>
      <c r="AJ68" s="132">
        <f>IF(ISBLANK(#REF!),"",MAX(AG68:AI68))</f>
        <v>0</v>
      </c>
      <c r="AK68" s="187">
        <f>IF(ISBLANK(#REF!),"",AA68+SUM(AD68:AF68,AJ68))</f>
        <v>0.85</v>
      </c>
    </row>
    <row r="69" spans="1:37" s="134" customFormat="1">
      <c r="A69" s="115">
        <f>IF(ISBLANK(#REF!),"",IF(ISNUMBER(A68),A68+1,1))</f>
        <v>59</v>
      </c>
      <c r="B69" s="134" t="s">
        <v>522</v>
      </c>
      <c r="C69" s="134" t="s">
        <v>523</v>
      </c>
      <c r="D69" s="134" t="s">
        <v>422</v>
      </c>
      <c r="E69" s="134" t="s">
        <v>37</v>
      </c>
      <c r="F69" s="134" t="s">
        <v>89</v>
      </c>
      <c r="G69" s="134" t="s">
        <v>61</v>
      </c>
      <c r="H69" s="134" t="s">
        <v>14</v>
      </c>
      <c r="I69" s="134" t="s">
        <v>13</v>
      </c>
      <c r="J69" s="135">
        <v>42538</v>
      </c>
      <c r="K69" s="136">
        <v>6.63</v>
      </c>
      <c r="L69" s="137"/>
      <c r="M69" s="137"/>
      <c r="N69" s="137"/>
      <c r="O69" s="137"/>
      <c r="P69" s="134">
        <v>0</v>
      </c>
      <c r="Q69" s="134">
        <v>0</v>
      </c>
      <c r="R69" s="134">
        <v>0</v>
      </c>
      <c r="S69" s="134">
        <v>0</v>
      </c>
      <c r="T69" s="134">
        <v>0</v>
      </c>
      <c r="U69" s="134">
        <v>0</v>
      </c>
      <c r="V69" s="138"/>
      <c r="W69" s="139"/>
      <c r="X69" s="137"/>
      <c r="Y69" s="137" t="s">
        <v>14</v>
      </c>
      <c r="Z69" s="137" t="s">
        <v>14</v>
      </c>
      <c r="AA69" s="131">
        <f>IF(ISBLANK(#REF!),"",IF(K69&gt;5,ROUND(0.5*(K69-5),2),0))</f>
        <v>0.82</v>
      </c>
      <c r="AB69" s="131">
        <f>IF(ISBLANK(#REF!),"",IF(L69="ΝΑΙ",6,(IF(M69="ΝΑΙ",4,0))))</f>
        <v>0</v>
      </c>
      <c r="AC69" s="131">
        <f>IF(ISBLANK(#REF!),"",IF(E69="ΠΕ23",IF(N69="ΝΑΙ",3,(IF(O69="ΝΑΙ",2,0))),IF(N69="ΝΑΙ",3,(IF(O69="ΝΑΙ",2,0)))))</f>
        <v>0</v>
      </c>
      <c r="AD69" s="131">
        <f>IF(ISBLANK(#REF!),"",MAX(AB69:AC69))</f>
        <v>0</v>
      </c>
      <c r="AE69" s="131">
        <f>IF(ISBLANK(#REF!),"",MIN(3,0.5*INT((P69*12+Q69+ROUND(R69/30,0))/6)))</f>
        <v>0</v>
      </c>
      <c r="AF69" s="131">
        <f>IF(ISBLANK(#REF!),"",0.25*(S69*12+T69+ROUND(U69/30,0)))</f>
        <v>0</v>
      </c>
      <c r="AG69" s="132">
        <f>IF(ISBLANK(#REF!),"",IF(V69&gt;=67%,7,0))</f>
        <v>0</v>
      </c>
      <c r="AH69" s="132">
        <f>IF(ISBLANK(#REF!),"",IF(W69&gt;=1,7,0))</f>
        <v>0</v>
      </c>
      <c r="AI69" s="132">
        <f>IF(ISBLANK(#REF!),"",IF(X69="ΠΟΛΥΤΕΚΝΟΣ",7,IF(X69="ΤΡΙΤΕΚΝΟΣ",3,0)))</f>
        <v>0</v>
      </c>
      <c r="AJ69" s="132">
        <f>IF(ISBLANK(#REF!),"",MAX(AG69:AI69))</f>
        <v>0</v>
      </c>
      <c r="AK69" s="187">
        <f>IF(ISBLANK(#REF!),"",AA69+SUM(AD69:AF69,AJ69))</f>
        <v>0.82</v>
      </c>
    </row>
    <row r="70" spans="1:37" s="134" customFormat="1">
      <c r="A70" s="115">
        <f>IF(ISBLANK(#REF!),"",IF(ISNUMBER(A69),A69+1,1))</f>
        <v>60</v>
      </c>
      <c r="B70" s="134" t="s">
        <v>526</v>
      </c>
      <c r="C70" s="134" t="s">
        <v>112</v>
      </c>
      <c r="D70" s="134" t="s">
        <v>130</v>
      </c>
      <c r="E70" s="134" t="s">
        <v>37</v>
      </c>
      <c r="F70" s="134" t="s">
        <v>89</v>
      </c>
      <c r="G70" s="134" t="s">
        <v>61</v>
      </c>
      <c r="H70" s="134" t="s">
        <v>14</v>
      </c>
      <c r="I70" s="134" t="s">
        <v>13</v>
      </c>
      <c r="J70" s="135">
        <v>42095</v>
      </c>
      <c r="K70" s="136">
        <v>6.61</v>
      </c>
      <c r="L70" s="137"/>
      <c r="M70" s="137"/>
      <c r="N70" s="137"/>
      <c r="O70" s="137"/>
      <c r="P70" s="134">
        <v>0</v>
      </c>
      <c r="Q70" s="134">
        <v>2</v>
      </c>
      <c r="R70" s="134">
        <v>23</v>
      </c>
      <c r="S70" s="134">
        <v>0</v>
      </c>
      <c r="T70" s="134">
        <v>0</v>
      </c>
      <c r="U70" s="134">
        <v>0</v>
      </c>
      <c r="V70" s="138"/>
      <c r="W70" s="139"/>
      <c r="X70" s="137"/>
      <c r="Y70" s="137" t="s">
        <v>14</v>
      </c>
      <c r="Z70" s="137" t="s">
        <v>14</v>
      </c>
      <c r="AA70" s="131">
        <f>IF(ISBLANK(#REF!),"",IF(K70&gt;5,ROUND(0.5*(K70-5),2),0))</f>
        <v>0.81</v>
      </c>
      <c r="AB70" s="131">
        <f>IF(ISBLANK(#REF!),"",IF(L70="ΝΑΙ",6,(IF(M70="ΝΑΙ",4,0))))</f>
        <v>0</v>
      </c>
      <c r="AC70" s="131">
        <f>IF(ISBLANK(#REF!),"",IF(E70="ΠΕ23",IF(N70="ΝΑΙ",3,(IF(O70="ΝΑΙ",2,0))),IF(N70="ΝΑΙ",3,(IF(O70="ΝΑΙ",2,0)))))</f>
        <v>0</v>
      </c>
      <c r="AD70" s="131">
        <f>IF(ISBLANK(#REF!),"",MAX(AB70:AC70))</f>
        <v>0</v>
      </c>
      <c r="AE70" s="131">
        <f>IF(ISBLANK(#REF!),"",MIN(3,0.5*INT((P70*12+Q70+ROUND(R70/30,0))/6)))</f>
        <v>0</v>
      </c>
      <c r="AF70" s="131">
        <f>IF(ISBLANK(#REF!),"",0.25*(S70*12+T70+ROUND(U70/30,0)))</f>
        <v>0</v>
      </c>
      <c r="AG70" s="132">
        <f>IF(ISBLANK(#REF!),"",IF(V70&gt;=67%,7,0))</f>
        <v>0</v>
      </c>
      <c r="AH70" s="132">
        <f>IF(ISBLANK(#REF!),"",IF(W70&gt;=1,7,0))</f>
        <v>0</v>
      </c>
      <c r="AI70" s="132">
        <f>IF(ISBLANK(#REF!),"",IF(X70="ΠΟΛΥΤΕΚΝΟΣ",7,IF(X70="ΤΡΙΤΕΚΝΟΣ",3,0)))</f>
        <v>0</v>
      </c>
      <c r="AJ70" s="132">
        <f>IF(ISBLANK(#REF!),"",MAX(AG70:AI70))</f>
        <v>0</v>
      </c>
      <c r="AK70" s="187">
        <f>IF(ISBLANK(#REF!),"",AA70+SUM(AD70:AF70,AJ70))</f>
        <v>0.81</v>
      </c>
    </row>
    <row r="71" spans="1:37" s="134" customFormat="1">
      <c r="A71" s="115">
        <f>IF(ISBLANK(#REF!),"",IF(ISNUMBER(A70),A70+1,1))</f>
        <v>61</v>
      </c>
      <c r="B71" s="134" t="s">
        <v>554</v>
      </c>
      <c r="C71" s="134" t="s">
        <v>305</v>
      </c>
      <c r="D71" s="134" t="s">
        <v>144</v>
      </c>
      <c r="E71" s="134" t="s">
        <v>37</v>
      </c>
      <c r="F71" s="134" t="s">
        <v>89</v>
      </c>
      <c r="G71" s="134" t="s">
        <v>61</v>
      </c>
      <c r="H71" s="134" t="s">
        <v>14</v>
      </c>
      <c r="I71" s="134" t="s">
        <v>13</v>
      </c>
      <c r="J71" s="135">
        <v>41927</v>
      </c>
      <c r="K71" s="136">
        <v>6.59</v>
      </c>
      <c r="L71" s="137"/>
      <c r="M71" s="137"/>
      <c r="N71" s="137"/>
      <c r="O71" s="137"/>
      <c r="P71" s="134">
        <v>0</v>
      </c>
      <c r="Q71" s="134">
        <v>5</v>
      </c>
      <c r="R71" s="134">
        <v>0</v>
      </c>
      <c r="S71" s="134">
        <v>0</v>
      </c>
      <c r="T71" s="134">
        <v>0</v>
      </c>
      <c r="U71" s="134">
        <v>0</v>
      </c>
      <c r="V71" s="138"/>
      <c r="W71" s="139"/>
      <c r="X71" s="137"/>
      <c r="Y71" s="137" t="s">
        <v>12</v>
      </c>
      <c r="Z71" s="137" t="s">
        <v>14</v>
      </c>
      <c r="AA71" s="131">
        <f>IF(ISBLANK(#REF!),"",IF(K71&gt;5,ROUND(0.5*(K71-5),2),0))</f>
        <v>0.8</v>
      </c>
      <c r="AB71" s="131">
        <f>IF(ISBLANK(#REF!),"",IF(L71="ΝΑΙ",6,(IF(M71="ΝΑΙ",4,0))))</f>
        <v>0</v>
      </c>
      <c r="AC71" s="131">
        <f>IF(ISBLANK(#REF!),"",IF(E71="ΠΕ23",IF(N71="ΝΑΙ",3,(IF(O71="ΝΑΙ",2,0))),IF(N71="ΝΑΙ",3,(IF(O71="ΝΑΙ",2,0)))))</f>
        <v>0</v>
      </c>
      <c r="AD71" s="131">
        <f>IF(ISBLANK(#REF!),"",MAX(AB71:AC71))</f>
        <v>0</v>
      </c>
      <c r="AE71" s="131">
        <f>IF(ISBLANK(#REF!),"",MIN(3,0.5*INT((P71*12+Q71+ROUND(R71/30,0))/6)))</f>
        <v>0</v>
      </c>
      <c r="AF71" s="131">
        <f>IF(ISBLANK(#REF!),"",0.25*(S71*12+T71+ROUND(U71/30,0)))</f>
        <v>0</v>
      </c>
      <c r="AG71" s="132">
        <f>IF(ISBLANK(#REF!),"",IF(V71&gt;=67%,7,0))</f>
        <v>0</v>
      </c>
      <c r="AH71" s="132">
        <f>IF(ISBLANK(#REF!),"",IF(W71&gt;=1,7,0))</f>
        <v>0</v>
      </c>
      <c r="AI71" s="132">
        <f>IF(ISBLANK(#REF!),"",IF(X71="ΠΟΛΥΤΕΚΝΟΣ",7,IF(X71="ΤΡΙΤΕΚΝΟΣ",3,0)))</f>
        <v>0</v>
      </c>
      <c r="AJ71" s="132">
        <f>IF(ISBLANK(#REF!),"",MAX(AG71:AI71))</f>
        <v>0</v>
      </c>
      <c r="AK71" s="187">
        <f>IF(ISBLANK(#REF!),"",AA71+SUM(AD71:AF71,AJ71))</f>
        <v>0.8</v>
      </c>
    </row>
    <row r="72" spans="1:37" s="134" customFormat="1">
      <c r="A72" s="115">
        <f>IF(ISBLANK(#REF!),"",IF(ISNUMBER(A71),A71+1,1))</f>
        <v>62</v>
      </c>
      <c r="B72" s="134" t="s">
        <v>556</v>
      </c>
      <c r="C72" s="134" t="s">
        <v>138</v>
      </c>
      <c r="D72" s="134" t="s">
        <v>141</v>
      </c>
      <c r="E72" s="134" t="s">
        <v>37</v>
      </c>
      <c r="F72" s="134" t="s">
        <v>89</v>
      </c>
      <c r="G72" s="134" t="s">
        <v>61</v>
      </c>
      <c r="H72" s="134" t="s">
        <v>14</v>
      </c>
      <c r="I72" s="134" t="s">
        <v>13</v>
      </c>
      <c r="J72" s="135">
        <v>42433</v>
      </c>
      <c r="K72" s="136">
        <v>6.46</v>
      </c>
      <c r="L72" s="137"/>
      <c r="M72" s="137"/>
      <c r="N72" s="137"/>
      <c r="O72" s="137"/>
      <c r="P72" s="134">
        <v>0</v>
      </c>
      <c r="Q72" s="134">
        <v>0</v>
      </c>
      <c r="R72" s="134">
        <v>0</v>
      </c>
      <c r="S72" s="134">
        <v>0</v>
      </c>
      <c r="T72" s="134">
        <v>0</v>
      </c>
      <c r="U72" s="134">
        <v>0</v>
      </c>
      <c r="V72" s="138"/>
      <c r="W72" s="139"/>
      <c r="X72" s="137"/>
      <c r="Y72" s="137" t="s">
        <v>14</v>
      </c>
      <c r="Z72" s="137" t="s">
        <v>14</v>
      </c>
      <c r="AA72" s="131">
        <f>IF(ISBLANK(#REF!),"",IF(K72&gt;5,ROUND(0.5*(K72-5),2),0))</f>
        <v>0.73</v>
      </c>
      <c r="AB72" s="131">
        <f>IF(ISBLANK(#REF!),"",IF(L72="ΝΑΙ",6,(IF(M72="ΝΑΙ",4,0))))</f>
        <v>0</v>
      </c>
      <c r="AC72" s="131">
        <f>IF(ISBLANK(#REF!),"",IF(E72="ΠΕ23",IF(N72="ΝΑΙ",3,(IF(O72="ΝΑΙ",2,0))),IF(N72="ΝΑΙ",3,(IF(O72="ΝΑΙ",2,0)))))</f>
        <v>0</v>
      </c>
      <c r="AD72" s="131">
        <f>IF(ISBLANK(#REF!),"",MAX(AB72:AC72))</f>
        <v>0</v>
      </c>
      <c r="AE72" s="131">
        <f>IF(ISBLANK(#REF!),"",MIN(3,0.5*INT((P72*12+Q72+ROUND(R72/30,0))/6)))</f>
        <v>0</v>
      </c>
      <c r="AF72" s="131">
        <f>IF(ISBLANK(#REF!),"",0.25*(S72*12+T72+ROUND(U72/30,0)))</f>
        <v>0</v>
      </c>
      <c r="AG72" s="132">
        <f>IF(ISBLANK(#REF!),"",IF(V72&gt;=67%,7,0))</f>
        <v>0</v>
      </c>
      <c r="AH72" s="132">
        <f>IF(ISBLANK(#REF!),"",IF(W72&gt;=1,7,0))</f>
        <v>0</v>
      </c>
      <c r="AI72" s="132">
        <f>IF(ISBLANK(#REF!),"",IF(X72="ΠΟΛΥΤΕΚΝΟΣ",7,IF(X72="ΤΡΙΤΕΚΝΟΣ",3,0)))</f>
        <v>0</v>
      </c>
      <c r="AJ72" s="132">
        <f>IF(ISBLANK(#REF!),"",MAX(AG72:AI72))</f>
        <v>0</v>
      </c>
      <c r="AK72" s="187">
        <f>IF(ISBLANK(#REF!),"",AA72+SUM(AD72:AF72,AJ72))</f>
        <v>0.73</v>
      </c>
    </row>
    <row r="73" spans="1:37" s="134" customFormat="1">
      <c r="A73" s="115">
        <f>IF(ISBLANK(#REF!),"",IF(ISNUMBER(A72),A72+1,1))</f>
        <v>63</v>
      </c>
      <c r="B73" s="134" t="s">
        <v>564</v>
      </c>
      <c r="C73" s="134" t="s">
        <v>144</v>
      </c>
      <c r="D73" s="134" t="s">
        <v>196</v>
      </c>
      <c r="E73" s="134" t="s">
        <v>37</v>
      </c>
      <c r="F73" s="134" t="s">
        <v>89</v>
      </c>
      <c r="G73" s="134" t="s">
        <v>61</v>
      </c>
      <c r="H73" s="134" t="s">
        <v>14</v>
      </c>
      <c r="I73" s="134" t="s">
        <v>13</v>
      </c>
      <c r="J73" s="135">
        <v>42312</v>
      </c>
      <c r="K73" s="136">
        <v>6.34</v>
      </c>
      <c r="L73" s="137"/>
      <c r="M73" s="137"/>
      <c r="N73" s="137"/>
      <c r="O73" s="137"/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8"/>
      <c r="W73" s="139"/>
      <c r="X73" s="137"/>
      <c r="Y73" s="137" t="s">
        <v>14</v>
      </c>
      <c r="Z73" s="137" t="s">
        <v>14</v>
      </c>
      <c r="AA73" s="131">
        <f>IF(ISBLANK(#REF!),"",IF(K73&gt;5,ROUND(0.5*(K73-5),2),0))</f>
        <v>0.67</v>
      </c>
      <c r="AB73" s="131">
        <f>IF(ISBLANK(#REF!),"",IF(L73="ΝΑΙ",6,(IF(M73="ΝΑΙ",4,0))))</f>
        <v>0</v>
      </c>
      <c r="AC73" s="131">
        <f>IF(ISBLANK(#REF!),"",IF(E73="ΠΕ23",IF(N73="ΝΑΙ",3,(IF(O73="ΝΑΙ",2,0))),IF(N73="ΝΑΙ",3,(IF(O73="ΝΑΙ",2,0)))))</f>
        <v>0</v>
      </c>
      <c r="AD73" s="131">
        <f>IF(ISBLANK(#REF!),"",MAX(AB73:AC73))</f>
        <v>0</v>
      </c>
      <c r="AE73" s="131">
        <f>IF(ISBLANK(#REF!),"",MIN(3,0.5*INT((P73*12+Q73+ROUND(R73/30,0))/6)))</f>
        <v>0</v>
      </c>
      <c r="AF73" s="131">
        <f>IF(ISBLANK(#REF!),"",0.25*(S73*12+T73+ROUND(U73/30,0)))</f>
        <v>0</v>
      </c>
      <c r="AG73" s="132">
        <f>IF(ISBLANK(#REF!),"",IF(V73&gt;=67%,7,0))</f>
        <v>0</v>
      </c>
      <c r="AH73" s="132">
        <f>IF(ISBLANK(#REF!),"",IF(W73&gt;=1,7,0))</f>
        <v>0</v>
      </c>
      <c r="AI73" s="132">
        <f>IF(ISBLANK(#REF!),"",IF(X73="ΠΟΛΥΤΕΚΝΟΣ",7,IF(X73="ΤΡΙΤΕΚΝΟΣ",3,0)))</f>
        <v>0</v>
      </c>
      <c r="AJ73" s="132">
        <f>IF(ISBLANK(#REF!),"",MAX(AG73:AI73))</f>
        <v>0</v>
      </c>
      <c r="AK73" s="187">
        <f>IF(ISBLANK(#REF!),"",AA73+SUM(AD73:AF73,AJ73))</f>
        <v>0.67</v>
      </c>
    </row>
    <row r="74" spans="1:37" s="134" customFormat="1">
      <c r="A74" s="115">
        <f>IF(ISBLANK(#REF!),"",IF(ISNUMBER(A73),A73+1,1))</f>
        <v>64</v>
      </c>
      <c r="B74" s="134" t="s">
        <v>558</v>
      </c>
      <c r="C74" s="134" t="s">
        <v>116</v>
      </c>
      <c r="D74" s="134" t="s">
        <v>107</v>
      </c>
      <c r="E74" s="134" t="s">
        <v>37</v>
      </c>
      <c r="F74" s="134" t="s">
        <v>89</v>
      </c>
      <c r="G74" s="134" t="s">
        <v>61</v>
      </c>
      <c r="H74" s="134" t="s">
        <v>14</v>
      </c>
      <c r="I74" s="134" t="s">
        <v>13</v>
      </c>
      <c r="J74" s="135">
        <v>42704</v>
      </c>
      <c r="K74" s="136">
        <v>6.3</v>
      </c>
      <c r="L74" s="137"/>
      <c r="M74" s="137"/>
      <c r="N74" s="137"/>
      <c r="O74" s="137"/>
      <c r="P74" s="134">
        <v>0</v>
      </c>
      <c r="Q74" s="134">
        <v>1</v>
      </c>
      <c r="R74" s="134">
        <v>0</v>
      </c>
      <c r="S74" s="134">
        <v>0</v>
      </c>
      <c r="T74" s="134">
        <v>0</v>
      </c>
      <c r="U74" s="134">
        <v>0</v>
      </c>
      <c r="V74" s="138"/>
      <c r="W74" s="139"/>
      <c r="X74" s="137"/>
      <c r="Y74" s="137" t="s">
        <v>14</v>
      </c>
      <c r="Z74" s="137" t="s">
        <v>14</v>
      </c>
      <c r="AA74" s="131">
        <f>IF(ISBLANK(#REF!),"",IF(K74&gt;5,ROUND(0.5*(K74-5),2),0))</f>
        <v>0.65</v>
      </c>
      <c r="AB74" s="131">
        <f>IF(ISBLANK(#REF!),"",IF(L74="ΝΑΙ",6,(IF(M74="ΝΑΙ",4,0))))</f>
        <v>0</v>
      </c>
      <c r="AC74" s="131">
        <f>IF(ISBLANK(#REF!),"",IF(E74="ΠΕ23",IF(N74="ΝΑΙ",3,(IF(O74="ΝΑΙ",2,0))),IF(N74="ΝΑΙ",3,(IF(O74="ΝΑΙ",2,0)))))</f>
        <v>0</v>
      </c>
      <c r="AD74" s="131">
        <f>IF(ISBLANK(#REF!),"",MAX(AB74:AC74))</f>
        <v>0</v>
      </c>
      <c r="AE74" s="131">
        <f>IF(ISBLANK(#REF!),"",MIN(3,0.5*INT((P74*12+Q74+ROUND(R74/30,0))/6)))</f>
        <v>0</v>
      </c>
      <c r="AF74" s="131">
        <f>IF(ISBLANK(#REF!),"",0.25*(S74*12+T74+ROUND(U74/30,0)))</f>
        <v>0</v>
      </c>
      <c r="AG74" s="132">
        <f>IF(ISBLANK(#REF!),"",IF(V74&gt;=67%,7,0))</f>
        <v>0</v>
      </c>
      <c r="AH74" s="132">
        <f>IF(ISBLANK(#REF!),"",IF(W74&gt;=1,7,0))</f>
        <v>0</v>
      </c>
      <c r="AI74" s="132">
        <f>IF(ISBLANK(#REF!),"",IF(X74="ΠΟΛΥΤΕΚΝΟΣ",7,IF(X74="ΤΡΙΤΕΚΝΟΣ",3,0)))</f>
        <v>0</v>
      </c>
      <c r="AJ74" s="132">
        <f>IF(ISBLANK(#REF!),"",MAX(AG74:AI74))</f>
        <v>0</v>
      </c>
      <c r="AK74" s="187">
        <f>IF(ISBLANK(#REF!),"",AA74+SUM(AD74:AF74,AJ74))</f>
        <v>0.65</v>
      </c>
    </row>
    <row r="75" spans="1:37" s="134" customFormat="1">
      <c r="A75" s="115">
        <f>IF(ISBLANK(#REF!),"",IF(ISNUMBER(A74),A74+1,1))</f>
        <v>65</v>
      </c>
      <c r="B75" s="134" t="s">
        <v>572</v>
      </c>
      <c r="C75" s="134" t="s">
        <v>151</v>
      </c>
      <c r="D75" s="134" t="s">
        <v>261</v>
      </c>
      <c r="E75" s="134" t="s">
        <v>37</v>
      </c>
      <c r="F75" s="134" t="s">
        <v>89</v>
      </c>
      <c r="G75" s="134" t="s">
        <v>61</v>
      </c>
      <c r="H75" s="134" t="s">
        <v>14</v>
      </c>
      <c r="I75" s="134" t="s">
        <v>13</v>
      </c>
      <c r="J75" s="135">
        <v>41192</v>
      </c>
      <c r="K75" s="136">
        <v>5</v>
      </c>
      <c r="L75" s="137"/>
      <c r="M75" s="137"/>
      <c r="N75" s="137"/>
      <c r="O75" s="137"/>
      <c r="P75" s="134">
        <v>0</v>
      </c>
      <c r="Q75" s="134">
        <v>0</v>
      </c>
      <c r="R75" s="134">
        <v>0</v>
      </c>
      <c r="S75" s="134">
        <v>0</v>
      </c>
      <c r="T75" s="134">
        <v>0</v>
      </c>
      <c r="U75" s="134">
        <v>0</v>
      </c>
      <c r="V75" s="138"/>
      <c r="W75" s="139"/>
      <c r="X75" s="137"/>
      <c r="Y75" s="137" t="s">
        <v>14</v>
      </c>
      <c r="Z75" s="137" t="s">
        <v>14</v>
      </c>
      <c r="AA75" s="131">
        <f>IF(ISBLANK(#REF!),"",IF(K75&gt;5,ROUND(0.5*(K75-5),2),0))</f>
        <v>0</v>
      </c>
      <c r="AB75" s="131">
        <f>IF(ISBLANK(#REF!),"",IF(L75="ΝΑΙ",6,(IF(M75="ΝΑΙ",4,0))))</f>
        <v>0</v>
      </c>
      <c r="AC75" s="131">
        <f>IF(ISBLANK(#REF!),"",IF(E75="ΠΕ23",IF(N75="ΝΑΙ",3,(IF(O75="ΝΑΙ",2,0))),IF(N75="ΝΑΙ",3,(IF(O75="ΝΑΙ",2,0)))))</f>
        <v>0</v>
      </c>
      <c r="AD75" s="131">
        <f>IF(ISBLANK(#REF!),"",MAX(AB75:AC75))</f>
        <v>0</v>
      </c>
      <c r="AE75" s="131">
        <f>IF(ISBLANK(#REF!),"",MIN(3,0.5*INT((P75*12+Q75+ROUND(R75/30,0))/6)))</f>
        <v>0</v>
      </c>
      <c r="AF75" s="131">
        <f>IF(ISBLANK(#REF!),"",0.25*(S75*12+T75+ROUND(U75/30,0)))</f>
        <v>0</v>
      </c>
      <c r="AG75" s="132">
        <f>IF(ISBLANK(#REF!),"",IF(V75&gt;=67%,7,0))</f>
        <v>0</v>
      </c>
      <c r="AH75" s="132">
        <f>IF(ISBLANK(#REF!),"",IF(W75&gt;=1,7,0))</f>
        <v>0</v>
      </c>
      <c r="AI75" s="132">
        <f>IF(ISBLANK(#REF!),"",IF(X75="ΠΟΛΥΤΕΚΝΟΣ",7,IF(X75="ΤΡΙΤΕΚΝΟΣ",3,0)))</f>
        <v>0</v>
      </c>
      <c r="AJ75" s="132">
        <f>IF(ISBLANK(#REF!),"",MAX(AG75:AI75))</f>
        <v>0</v>
      </c>
      <c r="AK75" s="187">
        <f>IF(ISBLANK(#REF!),"",AA75+SUM(AD75:AF75,AJ75))</f>
        <v>0</v>
      </c>
    </row>
    <row r="76" spans="1:37" s="134" customFormat="1" ht="15" customHeight="1">
      <c r="A76" s="115">
        <f>IF(ISBLANK(#REF!),"",IF(ISNUMBER(A75),A75+1,1))</f>
        <v>66</v>
      </c>
      <c r="B76" s="134" t="s">
        <v>449</v>
      </c>
      <c r="C76" s="134" t="s">
        <v>151</v>
      </c>
      <c r="D76" s="134" t="s">
        <v>211</v>
      </c>
      <c r="E76" s="134" t="s">
        <v>38</v>
      </c>
      <c r="F76" s="134" t="s">
        <v>88</v>
      </c>
      <c r="G76" s="134" t="s">
        <v>15</v>
      </c>
      <c r="H76" s="134" t="s">
        <v>12</v>
      </c>
      <c r="I76" s="134" t="s">
        <v>11</v>
      </c>
      <c r="J76" s="135">
        <v>38693</v>
      </c>
      <c r="K76" s="136">
        <v>8.31</v>
      </c>
      <c r="L76" s="137"/>
      <c r="M76" s="137"/>
      <c r="N76" s="137"/>
      <c r="O76" s="137"/>
      <c r="P76" s="134">
        <v>0</v>
      </c>
      <c r="Q76" s="134">
        <v>0</v>
      </c>
      <c r="R76" s="134">
        <v>0</v>
      </c>
      <c r="S76" s="134">
        <v>0</v>
      </c>
      <c r="T76" s="134">
        <v>0</v>
      </c>
      <c r="U76" s="134">
        <v>0</v>
      </c>
      <c r="V76" s="138"/>
      <c r="W76" s="139"/>
      <c r="X76" s="137"/>
      <c r="Y76" s="137" t="s">
        <v>14</v>
      </c>
      <c r="Z76" s="137" t="s">
        <v>14</v>
      </c>
      <c r="AA76" s="131">
        <f>IF(ISBLANK(#REF!),"",IF(K76&gt;5,ROUND(0.5*(K76-5),2),0))</f>
        <v>1.66</v>
      </c>
      <c r="AB76" s="131">
        <f>IF(ISBLANK(#REF!),"",IF(L76="ΝΑΙ",6,(IF(M76="ΝΑΙ",4,0))))</f>
        <v>0</v>
      </c>
      <c r="AC76" s="131">
        <f>IF(ISBLANK(#REF!),"",IF(E76="ΠΕ23",IF(N76="ΝΑΙ",3,(IF(O76="ΝΑΙ",2,0))),IF(N76="ΝΑΙ",3,(IF(O76="ΝΑΙ",2,0)))))</f>
        <v>0</v>
      </c>
      <c r="AD76" s="131">
        <f>IF(ISBLANK(#REF!),"",MAX(AB76:AC76))</f>
        <v>0</v>
      </c>
      <c r="AE76" s="131">
        <f>IF(ISBLANK(#REF!),"",MIN(3,0.5*INT((P76*12+Q76+ROUND(R76/30,0))/6)))</f>
        <v>0</v>
      </c>
      <c r="AF76" s="131">
        <f>IF(ISBLANK(#REF!),"",0.25*(S76*12+T76+ROUND(U76/30,0)))</f>
        <v>0</v>
      </c>
      <c r="AG76" s="132">
        <f>IF(ISBLANK(#REF!),"",IF(V76&gt;=67%,7,0))</f>
        <v>0</v>
      </c>
      <c r="AH76" s="132">
        <f>IF(ISBLANK(#REF!),"",IF(W76&gt;=1,7,0))</f>
        <v>0</v>
      </c>
      <c r="AI76" s="132">
        <f>IF(ISBLANK(#REF!),"",IF(X76="ΠΟΛΥΤΕΚΝΟΣ",7,IF(X76="ΤΡΙΤΕΚΝΟΣ",3,0)))</f>
        <v>0</v>
      </c>
      <c r="AJ76" s="132">
        <f>IF(ISBLANK(#REF!),"",MAX(AG76:AI76))</f>
        <v>0</v>
      </c>
      <c r="AK76" s="187">
        <f>IF(ISBLANK(#REF!),"",AA76+SUM(AD76:AF76,AJ76))</f>
        <v>1.66</v>
      </c>
    </row>
    <row r="77" spans="1:37" s="134" customFormat="1">
      <c r="A77" s="115">
        <f>IF(ISBLANK(#REF!),"",IF(ISNUMBER(A76),A76+1,1))</f>
        <v>67</v>
      </c>
      <c r="B77" s="134" t="s">
        <v>607</v>
      </c>
      <c r="C77" s="134" t="s">
        <v>164</v>
      </c>
      <c r="D77" s="134" t="s">
        <v>167</v>
      </c>
      <c r="E77" s="134" t="s">
        <v>39</v>
      </c>
      <c r="F77" s="134" t="s">
        <v>88</v>
      </c>
      <c r="G77" s="134" t="s">
        <v>15</v>
      </c>
      <c r="H77" s="134" t="s">
        <v>12</v>
      </c>
      <c r="I77" s="134" t="s">
        <v>11</v>
      </c>
      <c r="J77" s="135">
        <v>35144</v>
      </c>
      <c r="K77" s="136">
        <v>7.49</v>
      </c>
      <c r="L77" s="137"/>
      <c r="M77" s="137" t="s">
        <v>12</v>
      </c>
      <c r="N77" s="137"/>
      <c r="O77" s="137"/>
      <c r="P77" s="134">
        <v>0</v>
      </c>
      <c r="Q77" s="134">
        <v>0</v>
      </c>
      <c r="R77" s="134">
        <v>0</v>
      </c>
      <c r="S77" s="134">
        <v>8</v>
      </c>
      <c r="T77" s="134">
        <v>1</v>
      </c>
      <c r="U77" s="134">
        <v>2</v>
      </c>
      <c r="V77" s="138"/>
      <c r="W77" s="139"/>
      <c r="X77" s="137"/>
      <c r="Y77" s="137" t="s">
        <v>14</v>
      </c>
      <c r="Z77" s="137" t="s">
        <v>14</v>
      </c>
      <c r="AA77" s="131">
        <f>IF(ISBLANK(#REF!),"",IF(K77&gt;5,ROUND(0.5*(K77-5),2),0))</f>
        <v>1.25</v>
      </c>
      <c r="AB77" s="131">
        <f>IF(ISBLANK(#REF!),"",IF(L77="ΝΑΙ",6,(IF(M77="ΝΑΙ",4,0))))</f>
        <v>4</v>
      </c>
      <c r="AC77" s="131">
        <f>IF(ISBLANK(#REF!),"",IF(E77="ΠΕ23",IF(N77="ΝΑΙ",3,(IF(O77="ΝΑΙ",2,0))),IF(N77="ΝΑΙ",3,(IF(O77="ΝΑΙ",2,0)))))</f>
        <v>0</v>
      </c>
      <c r="AD77" s="131">
        <f>IF(ISBLANK(#REF!),"",MAX(AB77:AC77))</f>
        <v>4</v>
      </c>
      <c r="AE77" s="131">
        <f>IF(ISBLANK(#REF!),"",MIN(3,0.5*INT((P77*12+Q77+ROUND(R77/30,0))/6)))</f>
        <v>0</v>
      </c>
      <c r="AF77" s="131">
        <f>IF(ISBLANK(#REF!),"",0.25*(S77*12+T77+ROUND(U77/30,0)))</f>
        <v>24.25</v>
      </c>
      <c r="AG77" s="132">
        <f>IF(ISBLANK(#REF!),"",IF(V77&gt;=67%,7,0))</f>
        <v>0</v>
      </c>
      <c r="AH77" s="132">
        <f>IF(ISBLANK(#REF!),"",IF(W77&gt;=1,7,0))</f>
        <v>0</v>
      </c>
      <c r="AI77" s="132">
        <f>IF(ISBLANK(#REF!),"",IF(X77="ΠΟΛΥΤΕΚΝΟΣ",7,IF(X77="ΤΡΙΤΕΚΝΟΣ",3,0)))</f>
        <v>0</v>
      </c>
      <c r="AJ77" s="132">
        <f>IF(ISBLANK(#REF!),"",MAX(AG77:AI77))</f>
        <v>0</v>
      </c>
      <c r="AK77" s="187">
        <f>IF(ISBLANK(#REF!),"",AA77+SUM(AD77:AF77,AJ77))</f>
        <v>29.5</v>
      </c>
    </row>
    <row r="78" spans="1:37" s="134" customFormat="1">
      <c r="A78" s="115">
        <f>IF(ISBLANK(#REF!),"",IF(ISNUMBER(A77),A77+1,1))</f>
        <v>68</v>
      </c>
      <c r="B78" s="134" t="s">
        <v>618</v>
      </c>
      <c r="C78" s="134" t="s">
        <v>313</v>
      </c>
      <c r="D78" s="134" t="s">
        <v>130</v>
      </c>
      <c r="E78" s="134" t="s">
        <v>39</v>
      </c>
      <c r="F78" s="134" t="s">
        <v>88</v>
      </c>
      <c r="G78" s="134" t="s">
        <v>15</v>
      </c>
      <c r="H78" s="134" t="s">
        <v>12</v>
      </c>
      <c r="I78" s="134" t="s">
        <v>11</v>
      </c>
      <c r="J78" s="135">
        <v>33785</v>
      </c>
      <c r="K78" s="136">
        <v>7.22</v>
      </c>
      <c r="L78" s="137"/>
      <c r="M78" s="137" t="s">
        <v>12</v>
      </c>
      <c r="N78" s="137"/>
      <c r="O78" s="137"/>
      <c r="P78" s="134">
        <v>2</v>
      </c>
      <c r="Q78" s="134">
        <v>1</v>
      </c>
      <c r="R78" s="134">
        <v>10</v>
      </c>
      <c r="S78" s="134">
        <v>5</v>
      </c>
      <c r="T78" s="134">
        <v>11</v>
      </c>
      <c r="U78" s="134">
        <v>27</v>
      </c>
      <c r="V78" s="138"/>
      <c r="W78" s="139"/>
      <c r="X78" s="137"/>
      <c r="Y78" s="137" t="s">
        <v>14</v>
      </c>
      <c r="Z78" s="137" t="s">
        <v>14</v>
      </c>
      <c r="AA78" s="131">
        <f>IF(ISBLANK(#REF!),"",IF(K78&gt;5,ROUND(0.5*(K78-5),2),0))</f>
        <v>1.1100000000000001</v>
      </c>
      <c r="AB78" s="131">
        <f>IF(ISBLANK(#REF!),"",IF(L78="ΝΑΙ",6,(IF(M78="ΝΑΙ",4,0))))</f>
        <v>4</v>
      </c>
      <c r="AC78" s="131">
        <f>IF(ISBLANK(#REF!),"",IF(E78="ΠΕ23",IF(N78="ΝΑΙ",3,(IF(O78="ΝΑΙ",2,0))),IF(N78="ΝΑΙ",3,(IF(O78="ΝΑΙ",2,0)))))</f>
        <v>0</v>
      </c>
      <c r="AD78" s="131">
        <f>IF(ISBLANK(#REF!),"",MAX(AB78:AC78))</f>
        <v>4</v>
      </c>
      <c r="AE78" s="131">
        <f>IF(ISBLANK(#REF!),"",MIN(3,0.5*INT((P78*12+Q78+ROUND(R78/30,0))/6)))</f>
        <v>2</v>
      </c>
      <c r="AF78" s="131">
        <f>IF(ISBLANK(#REF!),"",0.25*(S78*12+T78+ROUND(U78/30,0)))</f>
        <v>18</v>
      </c>
      <c r="AG78" s="132">
        <f>IF(ISBLANK(#REF!),"",IF(V78&gt;=67%,7,0))</f>
        <v>0</v>
      </c>
      <c r="AH78" s="132">
        <f>IF(ISBLANK(#REF!),"",IF(W78&gt;=1,7,0))</f>
        <v>0</v>
      </c>
      <c r="AI78" s="132">
        <f>IF(ISBLANK(#REF!),"",IF(X78="ΠΟΛΥΤΕΚΝΟΣ",7,IF(X78="ΤΡΙΤΕΚΝΟΣ",3,0)))</f>
        <v>0</v>
      </c>
      <c r="AJ78" s="132">
        <f>IF(ISBLANK(#REF!),"",MAX(AG78:AI78))</f>
        <v>0</v>
      </c>
      <c r="AK78" s="187">
        <f>IF(ISBLANK(#REF!),"",AA78+SUM(AD78:AF78,AJ78))</f>
        <v>25.11</v>
      </c>
    </row>
    <row r="79" spans="1:37" s="134" customFormat="1">
      <c r="A79" s="115">
        <f>IF(ISBLANK(#REF!),"",IF(ISNUMBER(A78),A78+1,1))</f>
        <v>69</v>
      </c>
      <c r="B79" s="134" t="s">
        <v>209</v>
      </c>
      <c r="C79" s="134" t="s">
        <v>669</v>
      </c>
      <c r="D79" s="134" t="s">
        <v>96</v>
      </c>
      <c r="E79" s="134" t="s">
        <v>39</v>
      </c>
      <c r="F79" s="134" t="s">
        <v>88</v>
      </c>
      <c r="G79" s="134" t="s">
        <v>15</v>
      </c>
      <c r="H79" s="134" t="s">
        <v>12</v>
      </c>
      <c r="I79" s="134" t="s">
        <v>11</v>
      </c>
      <c r="J79" s="135">
        <v>37930</v>
      </c>
      <c r="K79" s="136">
        <v>7.93</v>
      </c>
      <c r="L79" s="137"/>
      <c r="M79" s="137" t="s">
        <v>12</v>
      </c>
      <c r="N79" s="137"/>
      <c r="O79" s="137"/>
      <c r="P79" s="134">
        <v>1</v>
      </c>
      <c r="Q79" s="134">
        <v>4</v>
      </c>
      <c r="R79" s="134">
        <v>13</v>
      </c>
      <c r="S79" s="134">
        <v>5</v>
      </c>
      <c r="T79" s="134">
        <v>9</v>
      </c>
      <c r="U79" s="134">
        <v>28</v>
      </c>
      <c r="V79" s="138"/>
      <c r="W79" s="139"/>
      <c r="X79" s="137"/>
      <c r="Y79" s="137" t="s">
        <v>14</v>
      </c>
      <c r="Z79" s="137" t="s">
        <v>14</v>
      </c>
      <c r="AA79" s="131">
        <f>IF(ISBLANK(#REF!),"",IF(K79&gt;5,ROUND(0.5*(K79-5),2),0))</f>
        <v>1.47</v>
      </c>
      <c r="AB79" s="131">
        <f>IF(ISBLANK(#REF!),"",IF(L79="ΝΑΙ",6,(IF(M79="ΝΑΙ",4,0))))</f>
        <v>4</v>
      </c>
      <c r="AC79" s="131">
        <f>IF(ISBLANK(#REF!),"",IF(E79="ΠΕ23",IF(N79="ΝΑΙ",3,(IF(O79="ΝΑΙ",2,0))),IF(N79="ΝΑΙ",3,(IF(O79="ΝΑΙ",2,0)))))</f>
        <v>0</v>
      </c>
      <c r="AD79" s="131">
        <f>IF(ISBLANK(#REF!),"",MAX(AB79:AC79))</f>
        <v>4</v>
      </c>
      <c r="AE79" s="131">
        <f>IF(ISBLANK(#REF!),"",MIN(3,0.5*INT((P79*12+Q79+ROUND(R79/30,0))/6)))</f>
        <v>1</v>
      </c>
      <c r="AF79" s="131">
        <f>IF(ISBLANK(#REF!),"",0.25*(S79*12+T79+ROUND(U79/30,0)))</f>
        <v>17.5</v>
      </c>
      <c r="AG79" s="132">
        <f>IF(ISBLANK(#REF!),"",IF(V79&gt;=67%,7,0))</f>
        <v>0</v>
      </c>
      <c r="AH79" s="132">
        <f>IF(ISBLANK(#REF!),"",IF(W79&gt;=1,7,0))</f>
        <v>0</v>
      </c>
      <c r="AI79" s="132">
        <f>IF(ISBLANK(#REF!),"",IF(X79="ΠΟΛΥΤΕΚΝΟΣ",7,IF(X79="ΤΡΙΤΕΚΝΟΣ",3,0)))</f>
        <v>0</v>
      </c>
      <c r="AJ79" s="132">
        <f>IF(ISBLANK(#REF!),"",MAX(AG79:AI79))</f>
        <v>0</v>
      </c>
      <c r="AK79" s="187">
        <f>IF(ISBLANK(#REF!),"",AA79+SUM(AD79:AF79,AJ79))</f>
        <v>23.97</v>
      </c>
    </row>
    <row r="80" spans="1:37" s="134" customFormat="1">
      <c r="A80" s="115">
        <f>IF(ISBLANK(#REF!),"",IF(ISNUMBER(A79),A79+1,1))</f>
        <v>70</v>
      </c>
      <c r="B80" s="134" t="s">
        <v>576</v>
      </c>
      <c r="C80" s="134" t="s">
        <v>251</v>
      </c>
      <c r="D80" s="134" t="s">
        <v>107</v>
      </c>
      <c r="E80" s="134" t="s">
        <v>39</v>
      </c>
      <c r="F80" s="134" t="s">
        <v>88</v>
      </c>
      <c r="G80" s="134" t="s">
        <v>15</v>
      </c>
      <c r="H80" s="134" t="s">
        <v>12</v>
      </c>
      <c r="I80" s="134" t="s">
        <v>11</v>
      </c>
      <c r="J80" s="135">
        <v>37156</v>
      </c>
      <c r="K80" s="136">
        <v>8.1199999999999992</v>
      </c>
      <c r="L80" s="137"/>
      <c r="M80" s="137" t="s">
        <v>12</v>
      </c>
      <c r="N80" s="137"/>
      <c r="O80" s="137"/>
      <c r="P80" s="134">
        <v>0</v>
      </c>
      <c r="Q80" s="134">
        <v>0</v>
      </c>
      <c r="R80" s="134">
        <v>0</v>
      </c>
      <c r="S80" s="134">
        <v>5</v>
      </c>
      <c r="T80" s="134">
        <v>3</v>
      </c>
      <c r="U80" s="134">
        <v>2</v>
      </c>
      <c r="V80" s="138"/>
      <c r="W80" s="139"/>
      <c r="X80" s="137"/>
      <c r="Y80" s="137" t="s">
        <v>14</v>
      </c>
      <c r="Z80" s="137" t="s">
        <v>14</v>
      </c>
      <c r="AA80" s="131">
        <f>IF(ISBLANK(#REF!),"",IF(K80&gt;5,ROUND(0.5*(K80-5),2),0))</f>
        <v>1.56</v>
      </c>
      <c r="AB80" s="131">
        <f>IF(ISBLANK(#REF!),"",IF(L80="ΝΑΙ",6,(IF(M80="ΝΑΙ",4,0))))</f>
        <v>4</v>
      </c>
      <c r="AC80" s="131">
        <f>IF(ISBLANK(#REF!),"",IF(E80="ΠΕ23",IF(N80="ΝΑΙ",3,(IF(O80="ΝΑΙ",2,0))),IF(N80="ΝΑΙ",3,(IF(O80="ΝΑΙ",2,0)))))</f>
        <v>0</v>
      </c>
      <c r="AD80" s="131">
        <f>IF(ISBLANK(#REF!),"",MAX(AB80:AC80))</f>
        <v>4</v>
      </c>
      <c r="AE80" s="131">
        <f>IF(ISBLANK(#REF!),"",MIN(3,0.5*INT((P80*12+Q80+ROUND(R80/30,0))/6)))</f>
        <v>0</v>
      </c>
      <c r="AF80" s="131">
        <f>IF(ISBLANK(#REF!),"",0.25*(S80*12+T80+ROUND(U80/30,0)))</f>
        <v>15.75</v>
      </c>
      <c r="AG80" s="132">
        <f>IF(ISBLANK(#REF!),"",IF(V80&gt;=67%,7,0))</f>
        <v>0</v>
      </c>
      <c r="AH80" s="132">
        <f>IF(ISBLANK(#REF!),"",IF(W80&gt;=1,7,0))</f>
        <v>0</v>
      </c>
      <c r="AI80" s="132">
        <f>IF(ISBLANK(#REF!),"",IF(X80="ΠΟΛΥΤΕΚΝΟΣ",7,IF(X80="ΤΡΙΤΕΚΝΟΣ",3,0)))</f>
        <v>0</v>
      </c>
      <c r="AJ80" s="132">
        <f>IF(ISBLANK(#REF!),"",MAX(AG80:AI80))</f>
        <v>0</v>
      </c>
      <c r="AK80" s="187">
        <f>IF(ISBLANK(#REF!),"",AA80+SUM(AD80:AF80,AJ80))</f>
        <v>21.31</v>
      </c>
    </row>
    <row r="81" spans="1:37" s="134" customFormat="1">
      <c r="A81" s="115">
        <f>IF(ISBLANK(#REF!),"",IF(ISNUMBER(A80),A80+1,1))</f>
        <v>71</v>
      </c>
      <c r="B81" s="134" t="s">
        <v>600</v>
      </c>
      <c r="C81" s="134" t="s">
        <v>120</v>
      </c>
      <c r="D81" s="134" t="s">
        <v>167</v>
      </c>
      <c r="E81" s="134" t="s">
        <v>39</v>
      </c>
      <c r="F81" s="134" t="s">
        <v>88</v>
      </c>
      <c r="G81" s="134" t="s">
        <v>15</v>
      </c>
      <c r="H81" s="134" t="s">
        <v>12</v>
      </c>
      <c r="I81" s="134" t="s">
        <v>11</v>
      </c>
      <c r="J81" s="135">
        <v>38113</v>
      </c>
      <c r="K81" s="136">
        <v>7.22</v>
      </c>
      <c r="L81" s="137"/>
      <c r="M81" s="137" t="s">
        <v>12</v>
      </c>
      <c r="N81" s="137"/>
      <c r="O81" s="137"/>
      <c r="P81" s="134">
        <v>1</v>
      </c>
      <c r="Q81" s="134">
        <v>3</v>
      </c>
      <c r="R81" s="134">
        <v>8</v>
      </c>
      <c r="S81" s="134">
        <v>3</v>
      </c>
      <c r="T81" s="134">
        <v>2</v>
      </c>
      <c r="U81" s="134">
        <v>21</v>
      </c>
      <c r="V81" s="138"/>
      <c r="W81" s="139"/>
      <c r="X81" s="137"/>
      <c r="Y81" s="137" t="s">
        <v>12</v>
      </c>
      <c r="Z81" s="137" t="s">
        <v>14</v>
      </c>
      <c r="AA81" s="131">
        <f>IF(ISBLANK(#REF!),"",IF(K81&gt;5,ROUND(0.5*(K81-5),2),0))</f>
        <v>1.1100000000000001</v>
      </c>
      <c r="AB81" s="131">
        <f>IF(ISBLANK(#REF!),"",IF(L81="ΝΑΙ",6,(IF(M81="ΝΑΙ",4,0))))</f>
        <v>4</v>
      </c>
      <c r="AC81" s="131">
        <f>IF(ISBLANK(#REF!),"",IF(E81="ΠΕ23",IF(N81="ΝΑΙ",3,(IF(O81="ΝΑΙ",2,0))),IF(N81="ΝΑΙ",3,(IF(O81="ΝΑΙ",2,0)))))</f>
        <v>0</v>
      </c>
      <c r="AD81" s="131">
        <f>IF(ISBLANK(#REF!),"",MAX(AB81:AC81))</f>
        <v>4</v>
      </c>
      <c r="AE81" s="131">
        <f>IF(ISBLANK(#REF!),"",MIN(3,0.5*INT((P81*12+Q81+ROUND(R81/30,0))/6)))</f>
        <v>1</v>
      </c>
      <c r="AF81" s="131">
        <f>IF(ISBLANK(#REF!),"",0.25*(S81*12+T81+ROUND(U81/30,0)))</f>
        <v>9.75</v>
      </c>
      <c r="AG81" s="132">
        <f>IF(ISBLANK(#REF!),"",IF(V81&gt;=67%,7,0))</f>
        <v>0</v>
      </c>
      <c r="AH81" s="132">
        <f>IF(ISBLANK(#REF!),"",IF(W81&gt;=1,7,0))</f>
        <v>0</v>
      </c>
      <c r="AI81" s="132">
        <f>IF(ISBLANK(#REF!),"",IF(X81="ΠΟΛΥΤΕΚΝΟΣ",7,IF(X81="ΤΡΙΤΕΚΝΟΣ",3,0)))</f>
        <v>0</v>
      </c>
      <c r="AJ81" s="132">
        <f>IF(ISBLANK(#REF!),"",MAX(AG81:AI81))</f>
        <v>0</v>
      </c>
      <c r="AK81" s="187">
        <f>IF(ISBLANK(#REF!),"",AA81+SUM(AD81:AF81,AJ81))</f>
        <v>15.86</v>
      </c>
    </row>
    <row r="82" spans="1:37" s="134" customFormat="1">
      <c r="A82" s="115">
        <f>IF(ISBLANK(#REF!),"",IF(ISNUMBER(A81),A81+1,1))</f>
        <v>72</v>
      </c>
      <c r="B82" s="134" t="s">
        <v>616</v>
      </c>
      <c r="C82" s="134" t="s">
        <v>98</v>
      </c>
      <c r="D82" s="134" t="s">
        <v>127</v>
      </c>
      <c r="E82" s="134" t="s">
        <v>39</v>
      </c>
      <c r="F82" s="134" t="s">
        <v>88</v>
      </c>
      <c r="G82" s="134" t="s">
        <v>15</v>
      </c>
      <c r="H82" s="134" t="s">
        <v>12</v>
      </c>
      <c r="I82" s="134" t="s">
        <v>11</v>
      </c>
      <c r="J82" s="135">
        <v>38996</v>
      </c>
      <c r="K82" s="136">
        <v>8.2899999999999991</v>
      </c>
      <c r="L82" s="137"/>
      <c r="M82" s="137" t="s">
        <v>12</v>
      </c>
      <c r="N82" s="137"/>
      <c r="O82" s="137" t="s">
        <v>12</v>
      </c>
      <c r="P82" s="134">
        <v>0</v>
      </c>
      <c r="Q82" s="134">
        <v>3</v>
      </c>
      <c r="R82" s="134">
        <v>27</v>
      </c>
      <c r="S82" s="134">
        <v>2</v>
      </c>
      <c r="T82" s="134">
        <v>10</v>
      </c>
      <c r="U82" s="134">
        <v>18</v>
      </c>
      <c r="V82" s="138"/>
      <c r="W82" s="139"/>
      <c r="X82" s="137"/>
      <c r="Y82" s="137" t="s">
        <v>14</v>
      </c>
      <c r="Z82" s="137" t="s">
        <v>14</v>
      </c>
      <c r="AA82" s="131">
        <f>IF(ISBLANK(#REF!),"",IF(K82&gt;5,ROUND(0.5*(K82-5),2),0))</f>
        <v>1.65</v>
      </c>
      <c r="AB82" s="131">
        <f>IF(ISBLANK(#REF!),"",IF(L82="ΝΑΙ",6,(IF(M82="ΝΑΙ",4,0))))</f>
        <v>4</v>
      </c>
      <c r="AC82" s="131">
        <f>IF(ISBLANK(#REF!),"",IF(E82="ΠΕ23",IF(N82="ΝΑΙ",3,(IF(O82="ΝΑΙ",2,0))),IF(N82="ΝΑΙ",3,(IF(O82="ΝΑΙ",2,0)))))</f>
        <v>2</v>
      </c>
      <c r="AD82" s="131">
        <f>IF(ISBLANK(#REF!),"",MAX(AB82:AC82))</f>
        <v>4</v>
      </c>
      <c r="AE82" s="131">
        <f>IF(ISBLANK(#REF!),"",MIN(3,0.5*INT((P82*12+Q82+ROUND(R82/30,0))/6)))</f>
        <v>0</v>
      </c>
      <c r="AF82" s="131">
        <f>IF(ISBLANK(#REF!),"",0.25*(S82*12+T82+ROUND(U82/30,0)))</f>
        <v>8.75</v>
      </c>
      <c r="AG82" s="132">
        <f>IF(ISBLANK(#REF!),"",IF(V82&gt;=67%,7,0))</f>
        <v>0</v>
      </c>
      <c r="AH82" s="132">
        <f>IF(ISBLANK(#REF!),"",IF(W82&gt;=1,7,0))</f>
        <v>0</v>
      </c>
      <c r="AI82" s="132">
        <f>IF(ISBLANK(#REF!),"",IF(X82="ΠΟΛΥΤΕΚΝΟΣ",7,IF(X82="ΤΡΙΤΕΚΝΟΣ",3,0)))</f>
        <v>0</v>
      </c>
      <c r="AJ82" s="132">
        <f>IF(ISBLANK(#REF!),"",MAX(AG82:AI82))</f>
        <v>0</v>
      </c>
      <c r="AK82" s="187">
        <f>IF(ISBLANK(#REF!),"",AA82+SUM(AD82:AF82,AJ82))</f>
        <v>14.4</v>
      </c>
    </row>
    <row r="83" spans="1:37" s="134" customFormat="1">
      <c r="A83" s="115">
        <f>IF(ISBLANK(#REF!),"",IF(ISNUMBER(A82),A82+1,1))</f>
        <v>73</v>
      </c>
      <c r="B83" s="134" t="s">
        <v>585</v>
      </c>
      <c r="C83" s="134" t="s">
        <v>290</v>
      </c>
      <c r="D83" s="134" t="s">
        <v>180</v>
      </c>
      <c r="E83" s="134" t="s">
        <v>39</v>
      </c>
      <c r="F83" s="134" t="s">
        <v>88</v>
      </c>
      <c r="G83" s="134" t="s">
        <v>15</v>
      </c>
      <c r="H83" s="134" t="s">
        <v>12</v>
      </c>
      <c r="I83" s="134" t="s">
        <v>11</v>
      </c>
      <c r="J83" s="135">
        <v>38617</v>
      </c>
      <c r="K83" s="136">
        <v>8.65</v>
      </c>
      <c r="L83" s="137"/>
      <c r="M83" s="137" t="s">
        <v>12</v>
      </c>
      <c r="N83" s="137"/>
      <c r="O83" s="137"/>
      <c r="P83" s="134">
        <v>0</v>
      </c>
      <c r="Q83" s="134">
        <v>3</v>
      </c>
      <c r="R83" s="134">
        <v>24</v>
      </c>
      <c r="S83" s="134">
        <v>2</v>
      </c>
      <c r="T83" s="134">
        <v>10</v>
      </c>
      <c r="U83" s="134">
        <v>0</v>
      </c>
      <c r="V83" s="138"/>
      <c r="W83" s="139"/>
      <c r="X83" s="137"/>
      <c r="Y83" s="137" t="s">
        <v>12</v>
      </c>
      <c r="Z83" s="137" t="s">
        <v>14</v>
      </c>
      <c r="AA83" s="131">
        <f>IF(ISBLANK(#REF!),"",IF(K83&gt;5,ROUND(0.5*(K83-5),2),0))</f>
        <v>1.83</v>
      </c>
      <c r="AB83" s="131">
        <f>IF(ISBLANK(#REF!),"",IF(L83="ΝΑΙ",6,(IF(M83="ΝΑΙ",4,0))))</f>
        <v>4</v>
      </c>
      <c r="AC83" s="131">
        <f>IF(ISBLANK(#REF!),"",IF(E83="ΠΕ23",IF(N83="ΝΑΙ",3,(IF(O83="ΝΑΙ",2,0))),IF(N83="ΝΑΙ",3,(IF(O83="ΝΑΙ",2,0)))))</f>
        <v>0</v>
      </c>
      <c r="AD83" s="131">
        <f>IF(ISBLANK(#REF!),"",MAX(AB83:AC83))</f>
        <v>4</v>
      </c>
      <c r="AE83" s="131">
        <f>IF(ISBLANK(#REF!),"",MIN(3,0.5*INT((P83*12+Q83+ROUND(R83/30,0))/6)))</f>
        <v>0</v>
      </c>
      <c r="AF83" s="131">
        <f>IF(ISBLANK(#REF!),"",0.25*(S83*12+T83+ROUND(U83/30,0)))</f>
        <v>8.5</v>
      </c>
      <c r="AG83" s="132">
        <f>IF(ISBLANK(#REF!),"",IF(V83&gt;=67%,7,0))</f>
        <v>0</v>
      </c>
      <c r="AH83" s="132">
        <f>IF(ISBLANK(#REF!),"",IF(W83&gt;=1,7,0))</f>
        <v>0</v>
      </c>
      <c r="AI83" s="132">
        <f>IF(ISBLANK(#REF!),"",IF(X83="ΠΟΛΥΤΕΚΝΟΣ",7,IF(X83="ΤΡΙΤΕΚΝΟΣ",3,0)))</f>
        <v>0</v>
      </c>
      <c r="AJ83" s="132">
        <f>IF(ISBLANK(#REF!),"",MAX(AG83:AI83))</f>
        <v>0</v>
      </c>
      <c r="AK83" s="187">
        <f>IF(ISBLANK(#REF!),"",AA83+SUM(AD83:AF83,AJ83))</f>
        <v>14.33</v>
      </c>
    </row>
    <row r="84" spans="1:37" s="134" customFormat="1">
      <c r="A84" s="115">
        <f>IF(ISBLANK(#REF!),"",IF(ISNUMBER(A83),A83+1,1))</f>
        <v>74</v>
      </c>
      <c r="B84" s="134" t="s">
        <v>213</v>
      </c>
      <c r="C84" s="134" t="s">
        <v>454</v>
      </c>
      <c r="D84" s="134" t="s">
        <v>167</v>
      </c>
      <c r="E84" s="134" t="s">
        <v>39</v>
      </c>
      <c r="F84" s="134" t="s">
        <v>88</v>
      </c>
      <c r="G84" s="134" t="s">
        <v>15</v>
      </c>
      <c r="H84" s="134" t="s">
        <v>12</v>
      </c>
      <c r="I84" s="134" t="s">
        <v>11</v>
      </c>
      <c r="J84" s="135">
        <v>38127</v>
      </c>
      <c r="K84" s="136">
        <v>8.65</v>
      </c>
      <c r="L84" s="137"/>
      <c r="M84" s="137" t="s">
        <v>12</v>
      </c>
      <c r="N84" s="137"/>
      <c r="O84" s="137" t="s">
        <v>12</v>
      </c>
      <c r="P84" s="134">
        <v>2</v>
      </c>
      <c r="Q84" s="134">
        <v>0</v>
      </c>
      <c r="R84" s="134">
        <v>18</v>
      </c>
      <c r="S84" s="134">
        <v>1</v>
      </c>
      <c r="T84" s="134">
        <v>9</v>
      </c>
      <c r="U84" s="134">
        <v>6</v>
      </c>
      <c r="V84" s="138"/>
      <c r="W84" s="139"/>
      <c r="X84" s="137"/>
      <c r="Y84" s="137" t="s">
        <v>14</v>
      </c>
      <c r="Z84" s="137" t="s">
        <v>14</v>
      </c>
      <c r="AA84" s="131">
        <f>IF(ISBLANK(#REF!),"",IF(K84&gt;5,ROUND(0.5*(K84-5),2),0))</f>
        <v>1.83</v>
      </c>
      <c r="AB84" s="131">
        <f>IF(ISBLANK(#REF!),"",IF(L84="ΝΑΙ",6,(IF(M84="ΝΑΙ",4,0))))</f>
        <v>4</v>
      </c>
      <c r="AC84" s="131">
        <f>IF(ISBLANK(#REF!),"",IF(E84="ΠΕ23",IF(N84="ΝΑΙ",3,(IF(O84="ΝΑΙ",2,0))),IF(N84="ΝΑΙ",3,(IF(O84="ΝΑΙ",2,0)))))</f>
        <v>2</v>
      </c>
      <c r="AD84" s="131">
        <f>IF(ISBLANK(#REF!),"",MAX(AB84:AC84))</f>
        <v>4</v>
      </c>
      <c r="AE84" s="131">
        <f>IF(ISBLANK(#REF!),"",MIN(3,0.5*INT((P84*12+Q84+ROUND(R84/30,0))/6)))</f>
        <v>2</v>
      </c>
      <c r="AF84" s="131">
        <f>IF(ISBLANK(#REF!),"",0.25*(S84*12+T84+ROUND(U84/30,0)))</f>
        <v>5.25</v>
      </c>
      <c r="AG84" s="132">
        <f>IF(ISBLANK(#REF!),"",IF(V84&gt;=67%,7,0))</f>
        <v>0</v>
      </c>
      <c r="AH84" s="132">
        <f>IF(ISBLANK(#REF!),"",IF(W84&gt;=1,7,0))</f>
        <v>0</v>
      </c>
      <c r="AI84" s="132">
        <f>IF(ISBLANK(#REF!),"",IF(X84="ΠΟΛΥΤΕΚΝΟΣ",7,IF(X84="ΤΡΙΤΕΚΝΟΣ",3,0)))</f>
        <v>0</v>
      </c>
      <c r="AJ84" s="132">
        <f>IF(ISBLANK(#REF!),"",MAX(AG84:AI84))</f>
        <v>0</v>
      </c>
      <c r="AK84" s="187">
        <f>IF(ISBLANK(#REF!),"",AA84+SUM(AD84:AF84,AJ84))</f>
        <v>13.08</v>
      </c>
    </row>
    <row r="85" spans="1:37" s="134" customFormat="1">
      <c r="A85" s="115">
        <f>IF(ISBLANK(#REF!),"",IF(ISNUMBER(A84),A84+1,1))</f>
        <v>75</v>
      </c>
      <c r="B85" s="134" t="s">
        <v>631</v>
      </c>
      <c r="C85" s="134" t="s">
        <v>632</v>
      </c>
      <c r="D85" s="134" t="s">
        <v>245</v>
      </c>
      <c r="E85" s="134" t="s">
        <v>39</v>
      </c>
      <c r="F85" s="134" t="s">
        <v>88</v>
      </c>
      <c r="G85" s="134" t="s">
        <v>15</v>
      </c>
      <c r="H85" s="134" t="s">
        <v>12</v>
      </c>
      <c r="I85" s="134" t="s">
        <v>11</v>
      </c>
      <c r="J85" s="135">
        <v>37797</v>
      </c>
      <c r="K85" s="136">
        <v>7.3</v>
      </c>
      <c r="L85" s="137"/>
      <c r="M85" s="137" t="s">
        <v>12</v>
      </c>
      <c r="N85" s="137"/>
      <c r="O85" s="137"/>
      <c r="P85" s="134">
        <v>0</v>
      </c>
      <c r="Q85" s="134">
        <v>0</v>
      </c>
      <c r="R85" s="134">
        <v>0</v>
      </c>
      <c r="S85" s="134">
        <v>2</v>
      </c>
      <c r="T85" s="134">
        <v>6</v>
      </c>
      <c r="U85" s="134">
        <v>17</v>
      </c>
      <c r="V85" s="138"/>
      <c r="W85" s="139"/>
      <c r="X85" s="137"/>
      <c r="Y85" s="137" t="s">
        <v>12</v>
      </c>
      <c r="Z85" s="137" t="s">
        <v>14</v>
      </c>
      <c r="AA85" s="131">
        <f>IF(ISBLANK(#REF!),"",IF(K85&gt;5,ROUND(0.5*(K85-5),2),0))</f>
        <v>1.1499999999999999</v>
      </c>
      <c r="AB85" s="131">
        <f>IF(ISBLANK(#REF!),"",IF(L85="ΝΑΙ",6,(IF(M85="ΝΑΙ",4,0))))</f>
        <v>4</v>
      </c>
      <c r="AC85" s="131">
        <f>IF(ISBLANK(#REF!),"",IF(E85="ΠΕ23",IF(N85="ΝΑΙ",3,(IF(O85="ΝΑΙ",2,0))),IF(N85="ΝΑΙ",3,(IF(O85="ΝΑΙ",2,0)))))</f>
        <v>0</v>
      </c>
      <c r="AD85" s="131">
        <f>IF(ISBLANK(#REF!),"",MAX(AB85:AC85))</f>
        <v>4</v>
      </c>
      <c r="AE85" s="131">
        <f>IF(ISBLANK(#REF!),"",MIN(3,0.5*INT((P85*12+Q85+ROUND(R85/30,0))/6)))</f>
        <v>0</v>
      </c>
      <c r="AF85" s="131">
        <f>IF(ISBLANK(#REF!),"",0.25*(S85*12+T85+ROUND(U85/30,0)))</f>
        <v>7.75</v>
      </c>
      <c r="AG85" s="132">
        <f>IF(ISBLANK(#REF!),"",IF(V85&gt;=67%,7,0))</f>
        <v>0</v>
      </c>
      <c r="AH85" s="132">
        <f>IF(ISBLANK(#REF!),"",IF(W85&gt;=1,7,0))</f>
        <v>0</v>
      </c>
      <c r="AI85" s="132">
        <f>IF(ISBLANK(#REF!),"",IF(X85="ΠΟΛΥΤΕΚΝΟΣ",7,IF(X85="ΤΡΙΤΕΚΝΟΣ",3,0)))</f>
        <v>0</v>
      </c>
      <c r="AJ85" s="132">
        <f>IF(ISBLANK(#REF!),"",MAX(AG85:AI85))</f>
        <v>0</v>
      </c>
      <c r="AK85" s="187">
        <f>IF(ISBLANK(#REF!),"",AA85+SUM(AD85:AF85,AJ85))</f>
        <v>12.9</v>
      </c>
    </row>
    <row r="86" spans="1:37" s="134" customFormat="1">
      <c r="A86" s="115">
        <f>IF(ISBLANK(#REF!),"",IF(ISNUMBER(A85),A85+1,1))</f>
        <v>76</v>
      </c>
      <c r="B86" s="134" t="s">
        <v>595</v>
      </c>
      <c r="C86" s="134" t="s">
        <v>596</v>
      </c>
      <c r="D86" s="134" t="s">
        <v>367</v>
      </c>
      <c r="E86" s="134" t="s">
        <v>39</v>
      </c>
      <c r="F86" s="134" t="s">
        <v>88</v>
      </c>
      <c r="G86" s="134" t="s">
        <v>15</v>
      </c>
      <c r="H86" s="134" t="s">
        <v>12</v>
      </c>
      <c r="I86" s="134" t="s">
        <v>11</v>
      </c>
      <c r="J86" s="135">
        <v>37565</v>
      </c>
      <c r="K86" s="136">
        <v>8.64</v>
      </c>
      <c r="L86" s="137"/>
      <c r="M86" s="137" t="s">
        <v>12</v>
      </c>
      <c r="N86" s="137"/>
      <c r="O86" s="137"/>
      <c r="P86" s="134">
        <v>0</v>
      </c>
      <c r="Q86" s="134">
        <v>0</v>
      </c>
      <c r="R86" s="134">
        <v>0</v>
      </c>
      <c r="S86" s="134">
        <v>2</v>
      </c>
      <c r="T86" s="134">
        <v>4</v>
      </c>
      <c r="U86" s="134">
        <v>13</v>
      </c>
      <c r="V86" s="138"/>
      <c r="W86" s="139"/>
      <c r="X86" s="137"/>
      <c r="Y86" s="137" t="s">
        <v>14</v>
      </c>
      <c r="Z86" s="137" t="s">
        <v>14</v>
      </c>
      <c r="AA86" s="131">
        <f>IF(ISBLANK(#REF!),"",IF(K86&gt;5,ROUND(0.5*(K86-5),2),0))</f>
        <v>1.82</v>
      </c>
      <c r="AB86" s="131">
        <f>IF(ISBLANK(#REF!),"",IF(L86="ΝΑΙ",6,(IF(M86="ΝΑΙ",4,0))))</f>
        <v>4</v>
      </c>
      <c r="AC86" s="131">
        <f>IF(ISBLANK(#REF!),"",IF(E86="ΠΕ23",IF(N86="ΝΑΙ",3,(IF(O86="ΝΑΙ",2,0))),IF(N86="ΝΑΙ",3,(IF(O86="ΝΑΙ",2,0)))))</f>
        <v>0</v>
      </c>
      <c r="AD86" s="131">
        <f>IF(ISBLANK(#REF!),"",MAX(AB86:AC86))</f>
        <v>4</v>
      </c>
      <c r="AE86" s="131">
        <f>IF(ISBLANK(#REF!),"",MIN(3,0.5*INT((P86*12+Q86+ROUND(R86/30,0))/6)))</f>
        <v>0</v>
      </c>
      <c r="AF86" s="131">
        <f>IF(ISBLANK(#REF!),"",0.25*(S86*12+T86+ROUND(U86/30,0)))</f>
        <v>7</v>
      </c>
      <c r="AG86" s="132">
        <f>IF(ISBLANK(#REF!),"",IF(V86&gt;=67%,7,0))</f>
        <v>0</v>
      </c>
      <c r="AH86" s="132">
        <f>IF(ISBLANK(#REF!),"",IF(W86&gt;=1,7,0))</f>
        <v>0</v>
      </c>
      <c r="AI86" s="132">
        <f>IF(ISBLANK(#REF!),"",IF(X86="ΠΟΛΥΤΕΚΝΟΣ",7,IF(X86="ΤΡΙΤΕΚΝΟΣ",3,0)))</f>
        <v>0</v>
      </c>
      <c r="AJ86" s="132">
        <f>IF(ISBLANK(#REF!),"",MAX(AG86:AI86))</f>
        <v>0</v>
      </c>
      <c r="AK86" s="187">
        <f>IF(ISBLANK(#REF!),"",AA86+SUM(AD86:AF86,AJ86))</f>
        <v>12.82</v>
      </c>
    </row>
    <row r="87" spans="1:37" s="134" customFormat="1">
      <c r="A87" s="115">
        <f>IF(ISBLANK(#REF!),"",IF(ISNUMBER(A86),A86+1,1))</f>
        <v>77</v>
      </c>
      <c r="B87" s="134" t="s">
        <v>495</v>
      </c>
      <c r="C87" s="134" t="s">
        <v>496</v>
      </c>
      <c r="D87" s="134" t="s">
        <v>497</v>
      </c>
      <c r="E87" s="134" t="s">
        <v>39</v>
      </c>
      <c r="F87" s="134" t="s">
        <v>88</v>
      </c>
      <c r="G87" s="134" t="s">
        <v>15</v>
      </c>
      <c r="H87" s="134" t="s">
        <v>12</v>
      </c>
      <c r="I87" s="134" t="s">
        <v>11</v>
      </c>
      <c r="J87" s="135">
        <v>38996</v>
      </c>
      <c r="K87" s="136">
        <v>7.81</v>
      </c>
      <c r="L87" s="137"/>
      <c r="M87" s="137" t="s">
        <v>12</v>
      </c>
      <c r="N87" s="137"/>
      <c r="O87" s="137"/>
      <c r="P87" s="134">
        <v>0</v>
      </c>
      <c r="Q87" s="134">
        <v>0</v>
      </c>
      <c r="R87" s="134">
        <v>0</v>
      </c>
      <c r="S87" s="134">
        <v>2</v>
      </c>
      <c r="T87" s="134">
        <v>2</v>
      </c>
      <c r="U87" s="134">
        <v>11</v>
      </c>
      <c r="V87" s="138"/>
      <c r="W87" s="139"/>
      <c r="X87" s="137"/>
      <c r="Y87" s="137" t="s">
        <v>12</v>
      </c>
      <c r="Z87" s="137" t="s">
        <v>14</v>
      </c>
      <c r="AA87" s="131">
        <f>IF(ISBLANK(#REF!),"",IF(K87&gt;5,ROUND(0.5*(K87-5),2),0))</f>
        <v>1.41</v>
      </c>
      <c r="AB87" s="131">
        <f>IF(ISBLANK(#REF!),"",IF(L87="ΝΑΙ",6,(IF(M87="ΝΑΙ",4,0))))</f>
        <v>4</v>
      </c>
      <c r="AC87" s="131">
        <f>IF(ISBLANK(#REF!),"",IF(E87="ΠΕ23",IF(N87="ΝΑΙ",3,(IF(O87="ΝΑΙ",2,0))),IF(N87="ΝΑΙ",3,(IF(O87="ΝΑΙ",2,0)))))</f>
        <v>0</v>
      </c>
      <c r="AD87" s="131">
        <f>IF(ISBLANK(#REF!),"",MAX(AB87:AC87))</f>
        <v>4</v>
      </c>
      <c r="AE87" s="131">
        <f>IF(ISBLANK(#REF!),"",MIN(3,0.5*INT((P87*12+Q87+ROUND(R87/30,0))/6)))</f>
        <v>0</v>
      </c>
      <c r="AF87" s="131">
        <f>IF(ISBLANK(#REF!),"",0.25*(S87*12+T87+ROUND(U87/30,0)))</f>
        <v>6.5</v>
      </c>
      <c r="AG87" s="132">
        <f>IF(ISBLANK(#REF!),"",IF(V87&gt;=67%,7,0))</f>
        <v>0</v>
      </c>
      <c r="AH87" s="132">
        <f>IF(ISBLANK(#REF!),"",IF(W87&gt;=1,7,0))</f>
        <v>0</v>
      </c>
      <c r="AI87" s="132">
        <f>IF(ISBLANK(#REF!),"",IF(X87="ΠΟΛΥΤΕΚΝΟΣ",7,IF(X87="ΤΡΙΤΕΚΝΟΣ",3,0)))</f>
        <v>0</v>
      </c>
      <c r="AJ87" s="132">
        <f>IF(ISBLANK(#REF!),"",MAX(AG87:AI87))</f>
        <v>0</v>
      </c>
      <c r="AK87" s="187">
        <f>IF(ISBLANK(#REF!),"",AA87+SUM(AD87:AF87,AJ87))</f>
        <v>11.91</v>
      </c>
    </row>
    <row r="88" spans="1:37" s="134" customFormat="1">
      <c r="A88" s="115">
        <f>IF(ISBLANK(#REF!),"",IF(ISNUMBER(A87),A87+1,1))</f>
        <v>78</v>
      </c>
      <c r="B88" s="134" t="s">
        <v>654</v>
      </c>
      <c r="C88" s="134" t="s">
        <v>305</v>
      </c>
      <c r="D88" s="134" t="s">
        <v>655</v>
      </c>
      <c r="E88" s="134" t="s">
        <v>39</v>
      </c>
      <c r="F88" s="134" t="s">
        <v>88</v>
      </c>
      <c r="G88" s="134" t="s">
        <v>15</v>
      </c>
      <c r="H88" s="134" t="s">
        <v>12</v>
      </c>
      <c r="I88" s="134" t="s">
        <v>11</v>
      </c>
      <c r="J88" s="135">
        <v>38996</v>
      </c>
      <c r="K88" s="136">
        <v>7.86</v>
      </c>
      <c r="L88" s="137"/>
      <c r="M88" s="137" t="s">
        <v>12</v>
      </c>
      <c r="N88" s="137"/>
      <c r="O88" s="137" t="s">
        <v>12</v>
      </c>
      <c r="P88" s="134">
        <v>0</v>
      </c>
      <c r="Q88" s="134">
        <v>11</v>
      </c>
      <c r="R88" s="134">
        <v>15</v>
      </c>
      <c r="S88" s="134">
        <v>1</v>
      </c>
      <c r="T88" s="134">
        <v>9</v>
      </c>
      <c r="U88" s="134">
        <v>10</v>
      </c>
      <c r="V88" s="138"/>
      <c r="W88" s="139"/>
      <c r="X88" s="137"/>
      <c r="Y88" s="137" t="s">
        <v>14</v>
      </c>
      <c r="Z88" s="137" t="s">
        <v>14</v>
      </c>
      <c r="AA88" s="131">
        <f>IF(ISBLANK(#REF!),"",IF(K88&gt;5,ROUND(0.5*(K88-5),2),0))</f>
        <v>1.43</v>
      </c>
      <c r="AB88" s="131">
        <f>IF(ISBLANK(#REF!),"",IF(L88="ΝΑΙ",6,(IF(M88="ΝΑΙ",4,0))))</f>
        <v>4</v>
      </c>
      <c r="AC88" s="131">
        <f>IF(ISBLANK(#REF!),"",IF(E88="ΠΕ23",IF(N88="ΝΑΙ",3,(IF(O88="ΝΑΙ",2,0))),IF(N88="ΝΑΙ",3,(IF(O88="ΝΑΙ",2,0)))))</f>
        <v>2</v>
      </c>
      <c r="AD88" s="131">
        <f>IF(ISBLANK(#REF!),"",MAX(AB88:AC88))</f>
        <v>4</v>
      </c>
      <c r="AE88" s="131">
        <f>IF(ISBLANK(#REF!),"",MIN(3,0.5*INT((P88*12+Q88+ROUND(R88/30,0))/6)))</f>
        <v>1</v>
      </c>
      <c r="AF88" s="131">
        <f>IF(ISBLANK(#REF!),"",0.25*(S88*12+T88+ROUND(U88/30,0)))</f>
        <v>5.25</v>
      </c>
      <c r="AG88" s="132">
        <f>IF(ISBLANK(#REF!),"",IF(V88&gt;=67%,7,0))</f>
        <v>0</v>
      </c>
      <c r="AH88" s="132">
        <f>IF(ISBLANK(#REF!),"",IF(W88&gt;=1,7,0))</f>
        <v>0</v>
      </c>
      <c r="AI88" s="132">
        <f>IF(ISBLANK(#REF!),"",IF(X88="ΠΟΛΥΤΕΚΝΟΣ",7,IF(X88="ΤΡΙΤΕΚΝΟΣ",3,0)))</f>
        <v>0</v>
      </c>
      <c r="AJ88" s="132">
        <f>IF(ISBLANK(#REF!),"",MAX(AG88:AI88))</f>
        <v>0</v>
      </c>
      <c r="AK88" s="187">
        <f>IF(ISBLANK(#REF!),"",AA88+SUM(AD88:AF88,AJ88))</f>
        <v>11.68</v>
      </c>
    </row>
    <row r="89" spans="1:37" s="134" customFormat="1">
      <c r="A89" s="115">
        <f>IF(ISBLANK(#REF!),"",IF(ISNUMBER(A88),A88+1,1))</f>
        <v>79</v>
      </c>
      <c r="B89" s="134" t="s">
        <v>602</v>
      </c>
      <c r="C89" s="134" t="s">
        <v>98</v>
      </c>
      <c r="D89" s="134" t="s">
        <v>603</v>
      </c>
      <c r="E89" s="134" t="s">
        <v>39</v>
      </c>
      <c r="F89" s="134" t="s">
        <v>88</v>
      </c>
      <c r="G89" s="134" t="s">
        <v>15</v>
      </c>
      <c r="H89" s="134" t="s">
        <v>12</v>
      </c>
      <c r="I89" s="134" t="s">
        <v>11</v>
      </c>
      <c r="J89" s="135">
        <v>37957</v>
      </c>
      <c r="K89" s="136">
        <v>8.33</v>
      </c>
      <c r="L89" s="137"/>
      <c r="M89" s="137" t="s">
        <v>12</v>
      </c>
      <c r="N89" s="137"/>
      <c r="O89" s="137"/>
      <c r="P89" s="134">
        <v>0</v>
      </c>
      <c r="Q89" s="134">
        <v>0</v>
      </c>
      <c r="R89" s="134">
        <v>0</v>
      </c>
      <c r="S89" s="134">
        <v>1</v>
      </c>
      <c r="T89" s="134">
        <v>8</v>
      </c>
      <c r="U89" s="134">
        <v>8</v>
      </c>
      <c r="V89" s="138"/>
      <c r="W89" s="139"/>
      <c r="X89" s="137"/>
      <c r="Y89" s="137" t="s">
        <v>14</v>
      </c>
      <c r="Z89" s="137" t="s">
        <v>14</v>
      </c>
      <c r="AA89" s="131">
        <f>IF(ISBLANK(#REF!),"",IF(K89&gt;5,ROUND(0.5*(K89-5),2),0))</f>
        <v>1.67</v>
      </c>
      <c r="AB89" s="131">
        <f>IF(ISBLANK(#REF!),"",IF(L89="ΝΑΙ",6,(IF(M89="ΝΑΙ",4,0))))</f>
        <v>4</v>
      </c>
      <c r="AC89" s="131">
        <f>IF(ISBLANK(#REF!),"",IF(E89="ΠΕ23",IF(N89="ΝΑΙ",3,(IF(O89="ΝΑΙ",2,0))),IF(N89="ΝΑΙ",3,(IF(O89="ΝΑΙ",2,0)))))</f>
        <v>0</v>
      </c>
      <c r="AD89" s="131">
        <f>IF(ISBLANK(#REF!),"",MAX(AB89:AC89))</f>
        <v>4</v>
      </c>
      <c r="AE89" s="131">
        <f>IF(ISBLANK(#REF!),"",MIN(3,0.5*INT((P89*12+Q89+ROUND(R89/30,0))/6)))</f>
        <v>0</v>
      </c>
      <c r="AF89" s="131">
        <f>IF(ISBLANK(#REF!),"",0.25*(S89*12+T89+ROUND(U89/30,0)))</f>
        <v>5</v>
      </c>
      <c r="AG89" s="132">
        <f>IF(ISBLANK(#REF!),"",IF(V89&gt;=67%,7,0))</f>
        <v>0</v>
      </c>
      <c r="AH89" s="132">
        <f>IF(ISBLANK(#REF!),"",IF(W89&gt;=1,7,0))</f>
        <v>0</v>
      </c>
      <c r="AI89" s="132">
        <f>IF(ISBLANK(#REF!),"",IF(X89="ΠΟΛΥΤΕΚΝΟΣ",7,IF(X89="ΤΡΙΤΕΚΝΟΣ",3,0)))</f>
        <v>0</v>
      </c>
      <c r="AJ89" s="132">
        <f>IF(ISBLANK(#REF!),"",MAX(AG89:AI89))</f>
        <v>0</v>
      </c>
      <c r="AK89" s="187">
        <f>IF(ISBLANK(#REF!),"",AA89+SUM(AD89:AF89,AJ89))</f>
        <v>10.67</v>
      </c>
    </row>
    <row r="90" spans="1:37" s="134" customFormat="1">
      <c r="A90" s="115">
        <f>IF(ISBLANK(#REF!),"",IF(ISNUMBER(A89),A89+1,1))</f>
        <v>80</v>
      </c>
      <c r="B90" s="134" t="s">
        <v>652</v>
      </c>
      <c r="C90" s="134" t="s">
        <v>328</v>
      </c>
      <c r="D90" s="134" t="s">
        <v>653</v>
      </c>
      <c r="E90" s="134" t="s">
        <v>39</v>
      </c>
      <c r="F90" s="134" t="s">
        <v>88</v>
      </c>
      <c r="G90" s="134" t="s">
        <v>15</v>
      </c>
      <c r="H90" s="134" t="s">
        <v>12</v>
      </c>
      <c r="I90" s="134" t="s">
        <v>11</v>
      </c>
      <c r="J90" s="135">
        <v>34519</v>
      </c>
      <c r="K90" s="136">
        <v>6.95</v>
      </c>
      <c r="L90" s="137"/>
      <c r="M90" s="137" t="s">
        <v>12</v>
      </c>
      <c r="N90" s="137"/>
      <c r="O90" s="137"/>
      <c r="P90" s="134">
        <v>0</v>
      </c>
      <c r="Q90" s="134">
        <v>5</v>
      </c>
      <c r="R90" s="134">
        <v>21</v>
      </c>
      <c r="S90" s="134">
        <v>1</v>
      </c>
      <c r="T90" s="134">
        <v>1</v>
      </c>
      <c r="U90" s="134">
        <v>4</v>
      </c>
      <c r="V90" s="138"/>
      <c r="W90" s="139"/>
      <c r="X90" s="137"/>
      <c r="Y90" s="137" t="s">
        <v>12</v>
      </c>
      <c r="Z90" s="137" t="s">
        <v>14</v>
      </c>
      <c r="AA90" s="131">
        <f>IF(ISBLANK(#REF!),"",IF(K90&gt;5,ROUND(0.5*(K90-5),2),0))</f>
        <v>0.98</v>
      </c>
      <c r="AB90" s="131">
        <f>IF(ISBLANK(#REF!),"",IF(L90="ΝΑΙ",6,(IF(M90="ΝΑΙ",4,0))))</f>
        <v>4</v>
      </c>
      <c r="AC90" s="131">
        <f>IF(ISBLANK(#REF!),"",IF(E90="ΠΕ23",IF(N90="ΝΑΙ",3,(IF(O90="ΝΑΙ",2,0))),IF(N90="ΝΑΙ",3,(IF(O90="ΝΑΙ",2,0)))))</f>
        <v>0</v>
      </c>
      <c r="AD90" s="131">
        <f>IF(ISBLANK(#REF!),"",MAX(AB90:AC90))</f>
        <v>4</v>
      </c>
      <c r="AE90" s="131">
        <f>IF(ISBLANK(#REF!),"",MIN(3,0.5*INT((P90*12+Q90+ROUND(R90/30,0))/6)))</f>
        <v>0.5</v>
      </c>
      <c r="AF90" s="131">
        <f>IF(ISBLANK(#REF!),"",0.25*(S90*12+T90+ROUND(U90/30,0)))</f>
        <v>3.25</v>
      </c>
      <c r="AG90" s="132">
        <f>IF(ISBLANK(#REF!),"",IF(V90&gt;=67%,7,0))</f>
        <v>0</v>
      </c>
      <c r="AH90" s="132">
        <f>IF(ISBLANK(#REF!),"",IF(W90&gt;=1,7,0))</f>
        <v>0</v>
      </c>
      <c r="AI90" s="132">
        <f>IF(ISBLANK(#REF!),"",IF(X90="ΠΟΛΥΤΕΚΝΟΣ",7,IF(X90="ΤΡΙΤΕΚΝΟΣ",3,0)))</f>
        <v>0</v>
      </c>
      <c r="AJ90" s="132">
        <f>IF(ISBLANK(#REF!),"",MAX(AG90:AI90))</f>
        <v>0</v>
      </c>
      <c r="AK90" s="187">
        <f>IF(ISBLANK(#REF!),"",AA90+SUM(AD90:AF90,AJ90))</f>
        <v>8.73</v>
      </c>
    </row>
    <row r="91" spans="1:37" s="134" customFormat="1">
      <c r="A91" s="115">
        <f>IF(ISBLANK(#REF!),"",IF(ISNUMBER(A90),A90+1,1))</f>
        <v>81</v>
      </c>
      <c r="B91" s="134" t="s">
        <v>561</v>
      </c>
      <c r="C91" s="134" t="s">
        <v>646</v>
      </c>
      <c r="D91" s="134" t="s">
        <v>647</v>
      </c>
      <c r="E91" s="134" t="s">
        <v>39</v>
      </c>
      <c r="F91" s="134" t="s">
        <v>88</v>
      </c>
      <c r="G91" s="134" t="s">
        <v>15</v>
      </c>
      <c r="H91" s="134" t="s">
        <v>12</v>
      </c>
      <c r="I91" s="134" t="s">
        <v>11</v>
      </c>
      <c r="J91" s="135">
        <v>38996</v>
      </c>
      <c r="K91" s="136">
        <v>7.88</v>
      </c>
      <c r="L91" s="137"/>
      <c r="M91" s="137" t="s">
        <v>12</v>
      </c>
      <c r="N91" s="137"/>
      <c r="O91" s="137"/>
      <c r="P91" s="134">
        <v>0</v>
      </c>
      <c r="Q91" s="134">
        <v>2</v>
      </c>
      <c r="R91" s="134">
        <v>17</v>
      </c>
      <c r="S91" s="134">
        <v>1</v>
      </c>
      <c r="T91" s="134">
        <v>1</v>
      </c>
      <c r="U91" s="134">
        <v>6</v>
      </c>
      <c r="V91" s="138"/>
      <c r="W91" s="139"/>
      <c r="X91" s="137"/>
      <c r="Y91" s="137" t="s">
        <v>14</v>
      </c>
      <c r="Z91" s="137" t="s">
        <v>14</v>
      </c>
      <c r="AA91" s="131">
        <f>IF(ISBLANK(#REF!),"",IF(K91&gt;5,ROUND(0.5*(K91-5),2),0))</f>
        <v>1.44</v>
      </c>
      <c r="AB91" s="131">
        <f>IF(ISBLANK(#REF!),"",IF(L91="ΝΑΙ",6,(IF(M91="ΝΑΙ",4,0))))</f>
        <v>4</v>
      </c>
      <c r="AC91" s="131">
        <f>IF(ISBLANK(#REF!),"",IF(E91="ΠΕ23",IF(N91="ΝΑΙ",3,(IF(O91="ΝΑΙ",2,0))),IF(N91="ΝΑΙ",3,(IF(O91="ΝΑΙ",2,0)))))</f>
        <v>0</v>
      </c>
      <c r="AD91" s="131">
        <f>IF(ISBLANK(#REF!),"",MAX(AB91:AC91))</f>
        <v>4</v>
      </c>
      <c r="AE91" s="131">
        <f>IF(ISBLANK(#REF!),"",MIN(3,0.5*INT((P91*12+Q91+ROUND(R91/30,0))/6)))</f>
        <v>0</v>
      </c>
      <c r="AF91" s="131">
        <f>IF(ISBLANK(#REF!),"",0.25*(S91*12+T91+ROUND(U91/30,0)))</f>
        <v>3.25</v>
      </c>
      <c r="AG91" s="132">
        <f>IF(ISBLANK(#REF!),"",IF(V91&gt;=67%,7,0))</f>
        <v>0</v>
      </c>
      <c r="AH91" s="132">
        <f>IF(ISBLANK(#REF!),"",IF(W91&gt;=1,7,0))</f>
        <v>0</v>
      </c>
      <c r="AI91" s="132">
        <f>IF(ISBLANK(#REF!),"",IF(X91="ΠΟΛΥΤΕΚΝΟΣ",7,IF(X91="ΤΡΙΤΕΚΝΟΣ",3,0)))</f>
        <v>0</v>
      </c>
      <c r="AJ91" s="132">
        <f>IF(ISBLANK(#REF!),"",MAX(AG91:AI91))</f>
        <v>0</v>
      </c>
      <c r="AK91" s="187">
        <f>IF(ISBLANK(#REF!),"",AA91+SUM(AD91:AF91,AJ91))</f>
        <v>8.69</v>
      </c>
    </row>
    <row r="92" spans="1:37" s="134" customFormat="1">
      <c r="A92" s="115">
        <f>IF(ISBLANK(#REF!),"",IF(ISNUMBER(A91),A91+1,1))</f>
        <v>82</v>
      </c>
      <c r="B92" s="134" t="s">
        <v>626</v>
      </c>
      <c r="C92" s="134" t="s">
        <v>109</v>
      </c>
      <c r="D92" s="134" t="s">
        <v>112</v>
      </c>
      <c r="E92" s="134" t="s">
        <v>39</v>
      </c>
      <c r="F92" s="134" t="s">
        <v>88</v>
      </c>
      <c r="G92" s="134" t="s">
        <v>15</v>
      </c>
      <c r="H92" s="134" t="s">
        <v>12</v>
      </c>
      <c r="I92" s="134" t="s">
        <v>11</v>
      </c>
      <c r="J92" s="135">
        <v>40250</v>
      </c>
      <c r="K92" s="136">
        <v>7.79</v>
      </c>
      <c r="L92" s="137"/>
      <c r="M92" s="137" t="s">
        <v>12</v>
      </c>
      <c r="N92" s="137"/>
      <c r="O92" s="137"/>
      <c r="P92" s="134">
        <v>0</v>
      </c>
      <c r="Q92" s="134">
        <v>5</v>
      </c>
      <c r="R92" s="134">
        <v>0</v>
      </c>
      <c r="S92" s="134">
        <v>1</v>
      </c>
      <c r="T92" s="134">
        <v>1</v>
      </c>
      <c r="U92" s="134">
        <v>13</v>
      </c>
      <c r="V92" s="138"/>
      <c r="W92" s="139"/>
      <c r="X92" s="137"/>
      <c r="Y92" s="137" t="s">
        <v>14</v>
      </c>
      <c r="Z92" s="137" t="s">
        <v>14</v>
      </c>
      <c r="AA92" s="131">
        <f>IF(ISBLANK(#REF!),"",IF(K92&gt;5,ROUND(0.5*(K92-5),2),0))</f>
        <v>1.4</v>
      </c>
      <c r="AB92" s="131">
        <f>IF(ISBLANK(#REF!),"",IF(L92="ΝΑΙ",6,(IF(M92="ΝΑΙ",4,0))))</f>
        <v>4</v>
      </c>
      <c r="AC92" s="131">
        <f>IF(ISBLANK(#REF!),"",IF(E92="ΠΕ23",IF(N92="ΝΑΙ",3,(IF(O92="ΝΑΙ",2,0))),IF(N92="ΝΑΙ",3,(IF(O92="ΝΑΙ",2,0)))))</f>
        <v>0</v>
      </c>
      <c r="AD92" s="131">
        <f>IF(ISBLANK(#REF!),"",MAX(AB92:AC92))</f>
        <v>4</v>
      </c>
      <c r="AE92" s="131">
        <f>IF(ISBLANK(#REF!),"",MIN(3,0.5*INT((P92*12+Q92+ROUND(R92/30,0))/6)))</f>
        <v>0</v>
      </c>
      <c r="AF92" s="131">
        <f>IF(ISBLANK(#REF!),"",0.25*(S92*12+T92+ROUND(U92/30,0)))</f>
        <v>3.25</v>
      </c>
      <c r="AG92" s="132">
        <f>IF(ISBLANK(#REF!),"",IF(V92&gt;=67%,7,0))</f>
        <v>0</v>
      </c>
      <c r="AH92" s="132">
        <f>IF(ISBLANK(#REF!),"",IF(W92&gt;=1,7,0))</f>
        <v>0</v>
      </c>
      <c r="AI92" s="132">
        <f>IF(ISBLANK(#REF!),"",IF(X92="ΠΟΛΥΤΕΚΝΟΣ",7,IF(X92="ΤΡΙΤΕΚΝΟΣ",3,0)))</f>
        <v>0</v>
      </c>
      <c r="AJ92" s="132">
        <f>IF(ISBLANK(#REF!),"",MAX(AG92:AI92))</f>
        <v>0</v>
      </c>
      <c r="AK92" s="187">
        <f>IF(ISBLANK(#REF!),"",AA92+SUM(AD92:AF92,AJ92))</f>
        <v>8.65</v>
      </c>
    </row>
    <row r="93" spans="1:37" s="134" customFormat="1">
      <c r="A93" s="115">
        <f>IF(ISBLANK(#REF!),"",IF(ISNUMBER(A92),A92+1,1))</f>
        <v>83</v>
      </c>
      <c r="B93" s="134" t="s">
        <v>668</v>
      </c>
      <c r="C93" s="134" t="s">
        <v>98</v>
      </c>
      <c r="D93" s="134" t="s">
        <v>112</v>
      </c>
      <c r="E93" s="134" t="s">
        <v>39</v>
      </c>
      <c r="F93" s="134" t="s">
        <v>88</v>
      </c>
      <c r="G93" s="134" t="s">
        <v>15</v>
      </c>
      <c r="H93" s="134" t="s">
        <v>12</v>
      </c>
      <c r="I93" s="134" t="s">
        <v>11</v>
      </c>
      <c r="J93" s="135">
        <v>38996</v>
      </c>
      <c r="K93" s="136">
        <v>7.74</v>
      </c>
      <c r="L93" s="137"/>
      <c r="M93" s="137" t="s">
        <v>12</v>
      </c>
      <c r="N93" s="137"/>
      <c r="O93" s="137"/>
      <c r="P93" s="134">
        <v>0</v>
      </c>
      <c r="Q93" s="134">
        <v>0</v>
      </c>
      <c r="R93" s="134">
        <v>0</v>
      </c>
      <c r="S93" s="134">
        <v>1</v>
      </c>
      <c r="T93" s="134">
        <v>1</v>
      </c>
      <c r="U93" s="134">
        <v>10</v>
      </c>
      <c r="V93" s="138"/>
      <c r="W93" s="139"/>
      <c r="X93" s="137"/>
      <c r="Y93" s="137" t="s">
        <v>14</v>
      </c>
      <c r="Z93" s="137" t="s">
        <v>14</v>
      </c>
      <c r="AA93" s="131">
        <f>IF(ISBLANK(#REF!),"",IF(K93&gt;5,ROUND(0.5*(K93-5),2),0))</f>
        <v>1.37</v>
      </c>
      <c r="AB93" s="131">
        <f>IF(ISBLANK(#REF!),"",IF(L93="ΝΑΙ",6,(IF(M93="ΝΑΙ",4,0))))</f>
        <v>4</v>
      </c>
      <c r="AC93" s="131">
        <f>IF(ISBLANK(#REF!),"",IF(E93="ΠΕ23",IF(N93="ΝΑΙ",3,(IF(O93="ΝΑΙ",2,0))),IF(N93="ΝΑΙ",3,(IF(O93="ΝΑΙ",2,0)))))</f>
        <v>0</v>
      </c>
      <c r="AD93" s="131">
        <f>IF(ISBLANK(#REF!),"",MAX(AB93:AC93))</f>
        <v>4</v>
      </c>
      <c r="AE93" s="131">
        <f>IF(ISBLANK(#REF!),"",MIN(3,0.5*INT((P93*12+Q93+ROUND(R93/30,0))/6)))</f>
        <v>0</v>
      </c>
      <c r="AF93" s="131">
        <f>IF(ISBLANK(#REF!),"",0.25*(S93*12+T93+ROUND(U93/30,0)))</f>
        <v>3.25</v>
      </c>
      <c r="AG93" s="132">
        <f>IF(ISBLANK(#REF!),"",IF(V93&gt;=67%,7,0))</f>
        <v>0</v>
      </c>
      <c r="AH93" s="132">
        <f>IF(ISBLANK(#REF!),"",IF(W93&gt;=1,7,0))</f>
        <v>0</v>
      </c>
      <c r="AI93" s="132">
        <f>IF(ISBLANK(#REF!),"",IF(X93="ΠΟΛΥΤΕΚΝΟΣ",7,IF(X93="ΤΡΙΤΕΚΝΟΣ",3,0)))</f>
        <v>0</v>
      </c>
      <c r="AJ93" s="132">
        <f>IF(ISBLANK(#REF!),"",MAX(AG93:AI93))</f>
        <v>0</v>
      </c>
      <c r="AK93" s="187">
        <f>IF(ISBLANK(#REF!),"",AA93+SUM(AD93:AF93,AJ93))</f>
        <v>8.620000000000001</v>
      </c>
    </row>
    <row r="94" spans="1:37" s="134" customFormat="1">
      <c r="A94" s="115">
        <f>IF(ISBLANK(#REF!),"",IF(ISNUMBER(A93),A93+1,1))</f>
        <v>84</v>
      </c>
      <c r="B94" s="134" t="s">
        <v>622</v>
      </c>
      <c r="C94" s="134" t="s">
        <v>623</v>
      </c>
      <c r="D94" s="134" t="s">
        <v>144</v>
      </c>
      <c r="E94" s="134" t="s">
        <v>39</v>
      </c>
      <c r="F94" s="134" t="s">
        <v>88</v>
      </c>
      <c r="G94" s="134" t="s">
        <v>15</v>
      </c>
      <c r="H94" s="134" t="s">
        <v>12</v>
      </c>
      <c r="I94" s="134" t="s">
        <v>11</v>
      </c>
      <c r="J94" s="135">
        <v>39535</v>
      </c>
      <c r="K94" s="136">
        <v>7.96</v>
      </c>
      <c r="L94" s="137"/>
      <c r="M94" s="137" t="s">
        <v>12</v>
      </c>
      <c r="N94" s="137"/>
      <c r="O94" s="137"/>
      <c r="P94" s="134">
        <v>0</v>
      </c>
      <c r="Q94" s="134">
        <v>0</v>
      </c>
      <c r="R94" s="134">
        <v>0</v>
      </c>
      <c r="S94" s="134">
        <v>1</v>
      </c>
      <c r="T94" s="134">
        <v>0</v>
      </c>
      <c r="U94" s="134">
        <v>2</v>
      </c>
      <c r="V94" s="138"/>
      <c r="W94" s="139"/>
      <c r="X94" s="137"/>
      <c r="Y94" s="137" t="s">
        <v>14</v>
      </c>
      <c r="Z94" s="137" t="s">
        <v>14</v>
      </c>
      <c r="AA94" s="131">
        <f>IF(ISBLANK(#REF!),"",IF(K94&gt;5,ROUND(0.5*(K94-5),2),0))</f>
        <v>1.48</v>
      </c>
      <c r="AB94" s="131">
        <f>IF(ISBLANK(#REF!),"",IF(L94="ΝΑΙ",6,(IF(M94="ΝΑΙ",4,0))))</f>
        <v>4</v>
      </c>
      <c r="AC94" s="131">
        <f>IF(ISBLANK(#REF!),"",IF(E94="ΠΕ23",IF(N94="ΝΑΙ",3,(IF(O94="ΝΑΙ",2,0))),IF(N94="ΝΑΙ",3,(IF(O94="ΝΑΙ",2,0)))))</f>
        <v>0</v>
      </c>
      <c r="AD94" s="131">
        <f>IF(ISBLANK(#REF!),"",MAX(AB94:AC94))</f>
        <v>4</v>
      </c>
      <c r="AE94" s="131">
        <f>IF(ISBLANK(#REF!),"",MIN(3,0.5*INT((P94*12+Q94+ROUND(R94/30,0))/6)))</f>
        <v>0</v>
      </c>
      <c r="AF94" s="131">
        <f>IF(ISBLANK(#REF!),"",0.25*(S94*12+T94+ROUND(U94/30,0)))</f>
        <v>3</v>
      </c>
      <c r="AG94" s="132">
        <f>IF(ISBLANK(#REF!),"",IF(V94&gt;=67%,7,0))</f>
        <v>0</v>
      </c>
      <c r="AH94" s="132">
        <f>IF(ISBLANK(#REF!),"",IF(W94&gt;=1,7,0))</f>
        <v>0</v>
      </c>
      <c r="AI94" s="132">
        <f>IF(ISBLANK(#REF!),"",IF(X94="ΠΟΛΥΤΕΚΝΟΣ",7,IF(X94="ΤΡΙΤΕΚΝΟΣ",3,0)))</f>
        <v>0</v>
      </c>
      <c r="AJ94" s="132">
        <f>IF(ISBLANK(#REF!),"",MAX(AG94:AI94))</f>
        <v>0</v>
      </c>
      <c r="AK94" s="187">
        <f>IF(ISBLANK(#REF!),"",AA94+SUM(AD94:AF94,AJ94))</f>
        <v>8.48</v>
      </c>
    </row>
    <row r="95" spans="1:37" s="134" customFormat="1">
      <c r="A95" s="115">
        <f>IF(ISBLANK(#REF!),"",IF(ISNUMBER(A94),A94+1,1))</f>
        <v>85</v>
      </c>
      <c r="B95" s="134" t="s">
        <v>628</v>
      </c>
      <c r="C95" s="134" t="s">
        <v>195</v>
      </c>
      <c r="D95" s="134" t="s">
        <v>127</v>
      </c>
      <c r="E95" s="134" t="s">
        <v>39</v>
      </c>
      <c r="F95" s="134" t="s">
        <v>88</v>
      </c>
      <c r="G95" s="134" t="s">
        <v>15</v>
      </c>
      <c r="H95" s="134" t="s">
        <v>12</v>
      </c>
      <c r="I95" s="134" t="s">
        <v>11</v>
      </c>
      <c r="J95" s="135">
        <v>40899</v>
      </c>
      <c r="K95" s="136">
        <v>7.57</v>
      </c>
      <c r="L95" s="137"/>
      <c r="M95" s="137" t="s">
        <v>12</v>
      </c>
      <c r="N95" s="137"/>
      <c r="O95" s="137"/>
      <c r="P95" s="134">
        <v>0</v>
      </c>
      <c r="Q95" s="134">
        <v>0</v>
      </c>
      <c r="R95" s="134">
        <v>0</v>
      </c>
      <c r="S95" s="134">
        <v>1</v>
      </c>
      <c r="T95" s="134">
        <v>0</v>
      </c>
      <c r="U95" s="134">
        <v>13</v>
      </c>
      <c r="V95" s="138"/>
      <c r="W95" s="139"/>
      <c r="X95" s="137"/>
      <c r="Y95" s="137" t="s">
        <v>14</v>
      </c>
      <c r="Z95" s="137" t="s">
        <v>14</v>
      </c>
      <c r="AA95" s="131">
        <f>IF(ISBLANK(#REF!),"",IF(K95&gt;5,ROUND(0.5*(K95-5),2),0))</f>
        <v>1.29</v>
      </c>
      <c r="AB95" s="131">
        <f>IF(ISBLANK(#REF!),"",IF(L95="ΝΑΙ",6,(IF(M95="ΝΑΙ",4,0))))</f>
        <v>4</v>
      </c>
      <c r="AC95" s="131">
        <f>IF(ISBLANK(#REF!),"",IF(E95="ΠΕ23",IF(N95="ΝΑΙ",3,(IF(O95="ΝΑΙ",2,0))),IF(N95="ΝΑΙ",3,(IF(O95="ΝΑΙ",2,0)))))</f>
        <v>0</v>
      </c>
      <c r="AD95" s="131">
        <f>IF(ISBLANK(#REF!),"",MAX(AB95:AC95))</f>
        <v>4</v>
      </c>
      <c r="AE95" s="131">
        <f>IF(ISBLANK(#REF!),"",MIN(3,0.5*INT((P95*12+Q95+ROUND(R95/30,0))/6)))</f>
        <v>0</v>
      </c>
      <c r="AF95" s="131">
        <f>IF(ISBLANK(#REF!),"",0.25*(S95*12+T95+ROUND(U95/30,0)))</f>
        <v>3</v>
      </c>
      <c r="AG95" s="132">
        <f>IF(ISBLANK(#REF!),"",IF(V95&gt;=67%,7,0))</f>
        <v>0</v>
      </c>
      <c r="AH95" s="132">
        <f>IF(ISBLANK(#REF!),"",IF(W95&gt;=1,7,0))</f>
        <v>0</v>
      </c>
      <c r="AI95" s="132">
        <f>IF(ISBLANK(#REF!),"",IF(X95="ΠΟΛΥΤΕΚΝΟΣ",7,IF(X95="ΤΡΙΤΕΚΝΟΣ",3,0)))</f>
        <v>0</v>
      </c>
      <c r="AJ95" s="132">
        <f>IF(ISBLANK(#REF!),"",MAX(AG95:AI95))</f>
        <v>0</v>
      </c>
      <c r="AK95" s="187">
        <f>IF(ISBLANK(#REF!),"",AA95+SUM(AD95:AF95,AJ95))</f>
        <v>8.2899999999999991</v>
      </c>
    </row>
    <row r="96" spans="1:37" s="134" customFormat="1">
      <c r="A96" s="115">
        <f>IF(ISBLANK(#REF!),"",IF(ISNUMBER(A95),A95+1,1))</f>
        <v>86</v>
      </c>
      <c r="B96" s="134" t="s">
        <v>612</v>
      </c>
      <c r="C96" s="134" t="s">
        <v>116</v>
      </c>
      <c r="D96" s="134" t="s">
        <v>107</v>
      </c>
      <c r="E96" s="134" t="s">
        <v>39</v>
      </c>
      <c r="F96" s="134" t="s">
        <v>88</v>
      </c>
      <c r="G96" s="134" t="s">
        <v>15</v>
      </c>
      <c r="H96" s="134" t="s">
        <v>12</v>
      </c>
      <c r="I96" s="134" t="s">
        <v>11</v>
      </c>
      <c r="J96" s="135">
        <v>38184</v>
      </c>
      <c r="K96" s="136">
        <v>7.76</v>
      </c>
      <c r="L96" s="137" t="s">
        <v>12</v>
      </c>
      <c r="M96" s="137"/>
      <c r="N96" s="137"/>
      <c r="O96" s="137"/>
      <c r="P96" s="134">
        <v>0</v>
      </c>
      <c r="Q96" s="134">
        <v>0</v>
      </c>
      <c r="R96" s="134">
        <v>0</v>
      </c>
      <c r="S96" s="134">
        <v>0</v>
      </c>
      <c r="T96" s="134">
        <v>0</v>
      </c>
      <c r="U96" s="134">
        <v>0</v>
      </c>
      <c r="V96" s="138"/>
      <c r="W96" s="139"/>
      <c r="X96" s="137"/>
      <c r="Y96" s="137" t="s">
        <v>14</v>
      </c>
      <c r="Z96" s="137" t="s">
        <v>14</v>
      </c>
      <c r="AA96" s="131">
        <f>IF(ISBLANK(#REF!),"",IF(K96&gt;5,ROUND(0.5*(K96-5),2),0))</f>
        <v>1.38</v>
      </c>
      <c r="AB96" s="131">
        <f>IF(ISBLANK(#REF!),"",IF(L96="ΝΑΙ",6,(IF(M96="ΝΑΙ",4,0))))</f>
        <v>6</v>
      </c>
      <c r="AC96" s="131">
        <f>IF(ISBLANK(#REF!),"",IF(E96="ΠΕ23",IF(N96="ΝΑΙ",3,(IF(O96="ΝΑΙ",2,0))),IF(N96="ΝΑΙ",3,(IF(O96="ΝΑΙ",2,0)))))</f>
        <v>0</v>
      </c>
      <c r="AD96" s="131">
        <f>IF(ISBLANK(#REF!),"",MAX(AB96:AC96))</f>
        <v>6</v>
      </c>
      <c r="AE96" s="131">
        <f>IF(ISBLANK(#REF!),"",MIN(3,0.5*INT((P96*12+Q96+ROUND(R96/30,0))/6)))</f>
        <v>0</v>
      </c>
      <c r="AF96" s="131">
        <f>IF(ISBLANK(#REF!),"",0.25*(S96*12+T96+ROUND(U96/30,0)))</f>
        <v>0</v>
      </c>
      <c r="AG96" s="132">
        <f>IF(ISBLANK(#REF!),"",IF(V96&gt;=67%,7,0))</f>
        <v>0</v>
      </c>
      <c r="AH96" s="132">
        <f>IF(ISBLANK(#REF!),"",IF(W96&gt;=1,7,0))</f>
        <v>0</v>
      </c>
      <c r="AI96" s="132">
        <f>IF(ISBLANK(#REF!),"",IF(X96="ΠΟΛΥΤΕΚΝΟΣ",7,IF(X96="ΤΡΙΤΕΚΝΟΣ",3,0)))</f>
        <v>0</v>
      </c>
      <c r="AJ96" s="132">
        <f>IF(ISBLANK(#REF!),"",MAX(AG96:AI96))</f>
        <v>0</v>
      </c>
      <c r="AK96" s="187">
        <f>IF(ISBLANK(#REF!),"",AA96+SUM(AD96:AF96,AJ96))</f>
        <v>7.38</v>
      </c>
    </row>
    <row r="97" spans="1:37" s="134" customFormat="1">
      <c r="A97" s="115">
        <f>IF(ISBLANK(#REF!),"",IF(ISNUMBER(A96),A96+1,1))</f>
        <v>87</v>
      </c>
      <c r="B97" s="134" t="s">
        <v>473</v>
      </c>
      <c r="C97" s="134" t="s">
        <v>120</v>
      </c>
      <c r="D97" s="134" t="s">
        <v>301</v>
      </c>
      <c r="E97" s="134" t="s">
        <v>39</v>
      </c>
      <c r="F97" s="134" t="s">
        <v>88</v>
      </c>
      <c r="G97" s="134" t="s">
        <v>15</v>
      </c>
      <c r="H97" s="134" t="s">
        <v>12</v>
      </c>
      <c r="I97" s="134" t="s">
        <v>11</v>
      </c>
      <c r="J97" s="135">
        <v>41100</v>
      </c>
      <c r="K97" s="136">
        <v>6.92</v>
      </c>
      <c r="L97" s="137"/>
      <c r="M97" s="137" t="s">
        <v>12</v>
      </c>
      <c r="N97" s="137"/>
      <c r="O97" s="137"/>
      <c r="P97" s="134">
        <v>0</v>
      </c>
      <c r="Q97" s="134">
        <v>11</v>
      </c>
      <c r="R97" s="134">
        <v>16</v>
      </c>
      <c r="S97" s="134">
        <v>0</v>
      </c>
      <c r="T97" s="134">
        <v>5</v>
      </c>
      <c r="U97" s="134">
        <v>5</v>
      </c>
      <c r="V97" s="138"/>
      <c r="W97" s="139"/>
      <c r="X97" s="137"/>
      <c r="Y97" s="137" t="s">
        <v>14</v>
      </c>
      <c r="Z97" s="137" t="s">
        <v>14</v>
      </c>
      <c r="AA97" s="131">
        <f>IF(ISBLANK(#REF!),"",IF(K97&gt;5,ROUND(0.5*(K97-5),2),0))</f>
        <v>0.96</v>
      </c>
      <c r="AB97" s="131">
        <f>IF(ISBLANK(#REF!),"",IF(L97="ΝΑΙ",6,(IF(M97="ΝΑΙ",4,0))))</f>
        <v>4</v>
      </c>
      <c r="AC97" s="131">
        <f>IF(ISBLANK(#REF!),"",IF(E97="ΠΕ23",IF(N97="ΝΑΙ",3,(IF(O97="ΝΑΙ",2,0))),IF(N97="ΝΑΙ",3,(IF(O97="ΝΑΙ",2,0)))))</f>
        <v>0</v>
      </c>
      <c r="AD97" s="131">
        <f>IF(ISBLANK(#REF!),"",MAX(AB97:AC97))</f>
        <v>4</v>
      </c>
      <c r="AE97" s="131">
        <f>IF(ISBLANK(#REF!),"",MIN(3,0.5*INT((P97*12+Q97+ROUND(R97/30,0))/6)))</f>
        <v>1</v>
      </c>
      <c r="AF97" s="131">
        <f>IF(ISBLANK(#REF!),"",0.25*(S97*12+T97+ROUND(U97/30,0)))</f>
        <v>1.25</v>
      </c>
      <c r="AG97" s="132">
        <f>IF(ISBLANK(#REF!),"",IF(V97&gt;=67%,7,0))</f>
        <v>0</v>
      </c>
      <c r="AH97" s="132">
        <f>IF(ISBLANK(#REF!),"",IF(W97&gt;=1,7,0))</f>
        <v>0</v>
      </c>
      <c r="AI97" s="132">
        <f>IF(ISBLANK(#REF!),"",IF(X97="ΠΟΛΥΤΕΚΝΟΣ",7,IF(X97="ΤΡΙΤΕΚΝΟΣ",3,0)))</f>
        <v>0</v>
      </c>
      <c r="AJ97" s="132">
        <f>IF(ISBLANK(#REF!),"",MAX(AG97:AI97))</f>
        <v>0</v>
      </c>
      <c r="AK97" s="187">
        <f>IF(ISBLANK(#REF!),"",AA97+SUM(AD97:AF97,AJ97))</f>
        <v>7.21</v>
      </c>
    </row>
    <row r="98" spans="1:37" s="134" customFormat="1">
      <c r="A98" s="115">
        <f>IF(ISBLANK(#REF!),"",IF(ISNUMBER(A97),A97+1,1))</f>
        <v>88</v>
      </c>
      <c r="B98" s="134" t="s">
        <v>474</v>
      </c>
      <c r="C98" s="134" t="s">
        <v>290</v>
      </c>
      <c r="D98" s="134" t="s">
        <v>475</v>
      </c>
      <c r="E98" s="134" t="s">
        <v>39</v>
      </c>
      <c r="F98" s="134" t="s">
        <v>88</v>
      </c>
      <c r="G98" s="134" t="s">
        <v>15</v>
      </c>
      <c r="H98" s="134" t="s">
        <v>12</v>
      </c>
      <c r="I98" s="134" t="s">
        <v>11</v>
      </c>
      <c r="J98" s="135">
        <v>39650</v>
      </c>
      <c r="K98" s="136">
        <v>6.67</v>
      </c>
      <c r="L98" s="137"/>
      <c r="M98" s="137" t="s">
        <v>12</v>
      </c>
      <c r="N98" s="137"/>
      <c r="O98" s="137"/>
      <c r="P98" s="134">
        <v>0</v>
      </c>
      <c r="Q98" s="134">
        <v>0</v>
      </c>
      <c r="R98" s="134">
        <v>0</v>
      </c>
      <c r="S98" s="134">
        <v>0</v>
      </c>
      <c r="T98" s="134">
        <v>6</v>
      </c>
      <c r="U98" s="134">
        <v>29</v>
      </c>
      <c r="V98" s="138"/>
      <c r="W98" s="139"/>
      <c r="X98" s="137"/>
      <c r="Y98" s="137" t="s">
        <v>12</v>
      </c>
      <c r="Z98" s="137" t="s">
        <v>14</v>
      </c>
      <c r="AA98" s="131">
        <f>IF(ISBLANK(#REF!),"",IF(K98&gt;5,ROUND(0.5*(K98-5),2),0))</f>
        <v>0.84</v>
      </c>
      <c r="AB98" s="131">
        <f>IF(ISBLANK(#REF!),"",IF(L98="ΝΑΙ",6,(IF(M98="ΝΑΙ",4,0))))</f>
        <v>4</v>
      </c>
      <c r="AC98" s="131">
        <f>IF(ISBLANK(#REF!),"",IF(E98="ΠΕ23",IF(N98="ΝΑΙ",3,(IF(O98="ΝΑΙ",2,0))),IF(N98="ΝΑΙ",3,(IF(O98="ΝΑΙ",2,0)))))</f>
        <v>0</v>
      </c>
      <c r="AD98" s="131">
        <f>IF(ISBLANK(#REF!),"",MAX(AB98:AC98))</f>
        <v>4</v>
      </c>
      <c r="AE98" s="131">
        <f>IF(ISBLANK(#REF!),"",MIN(3,0.5*INT((P98*12+Q98+ROUND(R98/30,0))/6)))</f>
        <v>0</v>
      </c>
      <c r="AF98" s="131">
        <f>IF(ISBLANK(#REF!),"",0.25*(S98*12+T98+ROUND(U98/30,0)))</f>
        <v>1.75</v>
      </c>
      <c r="AG98" s="132">
        <f>IF(ISBLANK(#REF!),"",IF(V98&gt;=67%,7,0))</f>
        <v>0</v>
      </c>
      <c r="AH98" s="132">
        <f>IF(ISBLANK(#REF!),"",IF(W98&gt;=1,7,0))</f>
        <v>0</v>
      </c>
      <c r="AI98" s="132">
        <f>IF(ISBLANK(#REF!),"",IF(X98="ΠΟΛΥΤΕΚΝΟΣ",7,IF(X98="ΤΡΙΤΕΚΝΟΣ",3,0)))</f>
        <v>0</v>
      </c>
      <c r="AJ98" s="132">
        <f>IF(ISBLANK(#REF!),"",MAX(AG98:AI98))</f>
        <v>0</v>
      </c>
      <c r="AK98" s="187">
        <f>IF(ISBLANK(#REF!),"",AA98+SUM(AD98:AF98,AJ98))</f>
        <v>6.59</v>
      </c>
    </row>
    <row r="99" spans="1:37" s="134" customFormat="1">
      <c r="A99" s="115">
        <f>IF(ISBLANK(#REF!),"",IF(ISNUMBER(A98),A98+1,1))</f>
        <v>89</v>
      </c>
      <c r="B99" s="134" t="s">
        <v>608</v>
      </c>
      <c r="C99" s="134" t="s">
        <v>98</v>
      </c>
      <c r="D99" s="134" t="s">
        <v>107</v>
      </c>
      <c r="E99" s="134" t="s">
        <v>39</v>
      </c>
      <c r="F99" s="134" t="s">
        <v>88</v>
      </c>
      <c r="G99" s="134" t="s">
        <v>15</v>
      </c>
      <c r="H99" s="134" t="s">
        <v>12</v>
      </c>
      <c r="I99" s="134" t="s">
        <v>11</v>
      </c>
      <c r="J99" s="135">
        <v>40222</v>
      </c>
      <c r="K99" s="136">
        <v>7.16</v>
      </c>
      <c r="L99" s="137"/>
      <c r="M99" s="137" t="s">
        <v>12</v>
      </c>
      <c r="N99" s="137"/>
      <c r="O99" s="137"/>
      <c r="P99" s="134">
        <v>0</v>
      </c>
      <c r="Q99" s="134">
        <v>5</v>
      </c>
      <c r="R99" s="134">
        <v>14</v>
      </c>
      <c r="S99" s="134">
        <v>0</v>
      </c>
      <c r="T99" s="134">
        <v>5</v>
      </c>
      <c r="U99" s="134">
        <v>4</v>
      </c>
      <c r="V99" s="138"/>
      <c r="W99" s="139"/>
      <c r="X99" s="137"/>
      <c r="Y99" s="137" t="s">
        <v>14</v>
      </c>
      <c r="Z99" s="137" t="s">
        <v>14</v>
      </c>
      <c r="AA99" s="131">
        <f>IF(ISBLANK(#REF!),"",IF(K99&gt;5,ROUND(0.5*(K99-5),2),0))</f>
        <v>1.08</v>
      </c>
      <c r="AB99" s="131">
        <f>IF(ISBLANK(#REF!),"",IF(L99="ΝΑΙ",6,(IF(M99="ΝΑΙ",4,0))))</f>
        <v>4</v>
      </c>
      <c r="AC99" s="131">
        <f>IF(ISBLANK(#REF!),"",IF(E99="ΠΕ23",IF(N99="ΝΑΙ",3,(IF(O99="ΝΑΙ",2,0))),IF(N99="ΝΑΙ",3,(IF(O99="ΝΑΙ",2,0)))))</f>
        <v>0</v>
      </c>
      <c r="AD99" s="131">
        <f>IF(ISBLANK(#REF!),"",MAX(AB99:AC99))</f>
        <v>4</v>
      </c>
      <c r="AE99" s="131">
        <f>IF(ISBLANK(#REF!),"",MIN(3,0.5*INT((P99*12+Q99+ROUND(R99/30,0))/6)))</f>
        <v>0</v>
      </c>
      <c r="AF99" s="131">
        <f>IF(ISBLANK(#REF!),"",0.25*(S99*12+T99+ROUND(U99/30,0)))</f>
        <v>1.25</v>
      </c>
      <c r="AG99" s="132">
        <f>IF(ISBLANK(#REF!),"",IF(V99&gt;=67%,7,0))</f>
        <v>0</v>
      </c>
      <c r="AH99" s="132">
        <f>IF(ISBLANK(#REF!),"",IF(W99&gt;=1,7,0))</f>
        <v>0</v>
      </c>
      <c r="AI99" s="132">
        <f>IF(ISBLANK(#REF!),"",IF(X99="ΠΟΛΥΤΕΚΝΟΣ",7,IF(X99="ΤΡΙΤΕΚΝΟΣ",3,0)))</f>
        <v>0</v>
      </c>
      <c r="AJ99" s="132">
        <f>IF(ISBLANK(#REF!),"",MAX(AG99:AI99))</f>
        <v>0</v>
      </c>
      <c r="AK99" s="187">
        <f>IF(ISBLANK(#REF!),"",AA99+SUM(AD99:AF99,AJ99))</f>
        <v>6.33</v>
      </c>
    </row>
    <row r="100" spans="1:37" s="134" customFormat="1">
      <c r="A100" s="115">
        <f>IF(ISBLANK(#REF!),"",IF(ISNUMBER(A99),A99+1,1))</f>
        <v>90</v>
      </c>
      <c r="B100" s="134" t="s">
        <v>493</v>
      </c>
      <c r="C100" s="134" t="s">
        <v>116</v>
      </c>
      <c r="D100" s="134" t="s">
        <v>147</v>
      </c>
      <c r="E100" s="134" t="s">
        <v>39</v>
      </c>
      <c r="F100" s="134" t="s">
        <v>88</v>
      </c>
      <c r="G100" s="134" t="s">
        <v>15</v>
      </c>
      <c r="H100" s="134" t="s">
        <v>12</v>
      </c>
      <c r="I100" s="134" t="s">
        <v>11</v>
      </c>
      <c r="J100" s="135">
        <v>38996</v>
      </c>
      <c r="K100" s="136">
        <v>8.56</v>
      </c>
      <c r="L100" s="137"/>
      <c r="M100" s="137" t="s">
        <v>12</v>
      </c>
      <c r="N100" s="137"/>
      <c r="O100" s="137"/>
      <c r="P100" s="134">
        <v>0</v>
      </c>
      <c r="Q100" s="134">
        <v>10</v>
      </c>
      <c r="R100" s="134">
        <v>0</v>
      </c>
      <c r="S100" s="134">
        <v>0</v>
      </c>
      <c r="T100" s="134">
        <v>0</v>
      </c>
      <c r="U100" s="134">
        <v>0</v>
      </c>
      <c r="V100" s="138"/>
      <c r="W100" s="139"/>
      <c r="X100" s="137"/>
      <c r="Y100" s="137" t="s">
        <v>14</v>
      </c>
      <c r="Z100" s="137" t="s">
        <v>14</v>
      </c>
      <c r="AA100" s="131">
        <f>IF(ISBLANK(#REF!),"",IF(K100&gt;5,ROUND(0.5*(K100-5),2),0))</f>
        <v>1.78</v>
      </c>
      <c r="AB100" s="131">
        <f>IF(ISBLANK(#REF!),"",IF(L100="ΝΑΙ",6,(IF(M100="ΝΑΙ",4,0))))</f>
        <v>4</v>
      </c>
      <c r="AC100" s="131">
        <f>IF(ISBLANK(#REF!),"",IF(E100="ΠΕ23",IF(N100="ΝΑΙ",3,(IF(O100="ΝΑΙ",2,0))),IF(N100="ΝΑΙ",3,(IF(O100="ΝΑΙ",2,0)))))</f>
        <v>0</v>
      </c>
      <c r="AD100" s="131">
        <f>IF(ISBLANK(#REF!),"",MAX(AB100:AC100))</f>
        <v>4</v>
      </c>
      <c r="AE100" s="131">
        <f>IF(ISBLANK(#REF!),"",MIN(3,0.5*INT((P100*12+Q100+ROUND(R100/30,0))/6)))</f>
        <v>0.5</v>
      </c>
      <c r="AF100" s="131">
        <f>IF(ISBLANK(#REF!),"",0.25*(S100*12+T100+ROUND(U100/30,0)))</f>
        <v>0</v>
      </c>
      <c r="AG100" s="132">
        <f>IF(ISBLANK(#REF!),"",IF(V100&gt;=67%,7,0))</f>
        <v>0</v>
      </c>
      <c r="AH100" s="132">
        <f>IF(ISBLANK(#REF!),"",IF(W100&gt;=1,7,0))</f>
        <v>0</v>
      </c>
      <c r="AI100" s="132">
        <f>IF(ISBLANK(#REF!),"",IF(X100="ΠΟΛΥΤΕΚΝΟΣ",7,IF(X100="ΤΡΙΤΕΚΝΟΣ",3,0)))</f>
        <v>0</v>
      </c>
      <c r="AJ100" s="132">
        <f>IF(ISBLANK(#REF!),"",MAX(AG100:AI100))</f>
        <v>0</v>
      </c>
      <c r="AK100" s="187">
        <f>IF(ISBLANK(#REF!),"",AA100+SUM(AD100:AF100,AJ100))</f>
        <v>6.28</v>
      </c>
    </row>
    <row r="101" spans="1:37" s="134" customFormat="1">
      <c r="A101" s="115">
        <f>IF(ISBLANK(#REF!),"",IF(ISNUMBER(A100),A100+1,1))</f>
        <v>91</v>
      </c>
      <c r="B101" s="134" t="s">
        <v>614</v>
      </c>
      <c r="C101" s="134" t="s">
        <v>229</v>
      </c>
      <c r="D101" s="134" t="s">
        <v>112</v>
      </c>
      <c r="E101" s="134" t="s">
        <v>39</v>
      </c>
      <c r="F101" s="134" t="s">
        <v>88</v>
      </c>
      <c r="G101" s="134" t="s">
        <v>15</v>
      </c>
      <c r="H101" s="134" t="s">
        <v>12</v>
      </c>
      <c r="I101" s="134" t="s">
        <v>11</v>
      </c>
      <c r="J101" s="135">
        <v>39871</v>
      </c>
      <c r="K101" s="136">
        <v>7.24</v>
      </c>
      <c r="L101" s="137"/>
      <c r="M101" s="137" t="s">
        <v>12</v>
      </c>
      <c r="N101" s="137"/>
      <c r="O101" s="137"/>
      <c r="P101" s="134">
        <v>0</v>
      </c>
      <c r="Q101" s="134">
        <v>5</v>
      </c>
      <c r="R101" s="134">
        <v>0</v>
      </c>
      <c r="S101" s="134">
        <v>0</v>
      </c>
      <c r="T101" s="134">
        <v>0</v>
      </c>
      <c r="U101" s="134">
        <v>0</v>
      </c>
      <c r="V101" s="138"/>
      <c r="W101" s="139"/>
      <c r="X101" s="137"/>
      <c r="Y101" s="137" t="s">
        <v>14</v>
      </c>
      <c r="Z101" s="137" t="s">
        <v>14</v>
      </c>
      <c r="AA101" s="131">
        <f>IF(ISBLANK(#REF!),"",IF(K101&gt;5,ROUND(0.5*(K101-5),2),0))</f>
        <v>1.1200000000000001</v>
      </c>
      <c r="AB101" s="131">
        <f>IF(ISBLANK(#REF!),"",IF(L101="ΝΑΙ",6,(IF(M101="ΝΑΙ",4,0))))</f>
        <v>4</v>
      </c>
      <c r="AC101" s="131">
        <f>IF(ISBLANK(#REF!),"",IF(E101="ΠΕ23",IF(N101="ΝΑΙ",3,(IF(O101="ΝΑΙ",2,0))),IF(N101="ΝΑΙ",3,(IF(O101="ΝΑΙ",2,0)))))</f>
        <v>0</v>
      </c>
      <c r="AD101" s="131">
        <f>IF(ISBLANK(#REF!),"",MAX(AB101:AC101))</f>
        <v>4</v>
      </c>
      <c r="AE101" s="131">
        <f>IF(ISBLANK(#REF!),"",MIN(3,0.5*INT((P101*12+Q101+ROUND(R101/30,0))/6)))</f>
        <v>0</v>
      </c>
      <c r="AF101" s="131">
        <f>IF(ISBLANK(#REF!),"",0.25*(S101*12+T101+ROUND(U101/30,0)))</f>
        <v>0</v>
      </c>
      <c r="AG101" s="132">
        <f>IF(ISBLANK(#REF!),"",IF(V101&gt;=67%,7,0))</f>
        <v>0</v>
      </c>
      <c r="AH101" s="132">
        <f>IF(ISBLANK(#REF!),"",IF(W101&gt;=1,7,0))</f>
        <v>0</v>
      </c>
      <c r="AI101" s="132">
        <f>IF(ISBLANK(#REF!),"",IF(X101="ΠΟΛΥΤΕΚΝΟΣ",7,IF(X101="ΤΡΙΤΕΚΝΟΣ",3,0)))</f>
        <v>0</v>
      </c>
      <c r="AJ101" s="132">
        <f>IF(ISBLANK(#REF!),"",MAX(AG101:AI101))</f>
        <v>0</v>
      </c>
      <c r="AK101" s="187">
        <f>IF(ISBLANK(#REF!),"",AA101+SUM(AD101:AF101,AJ101))</f>
        <v>5.12</v>
      </c>
    </row>
    <row r="102" spans="1:37" s="134" customFormat="1">
      <c r="A102" s="115">
        <f>IF(ISBLANK(#REF!),"",IF(ISNUMBER(A101),A101+1,1))</f>
        <v>92</v>
      </c>
      <c r="B102" s="134" t="s">
        <v>633</v>
      </c>
      <c r="C102" s="134" t="s">
        <v>98</v>
      </c>
      <c r="D102" s="134" t="s">
        <v>112</v>
      </c>
      <c r="E102" s="134" t="s">
        <v>39</v>
      </c>
      <c r="F102" s="134" t="s">
        <v>88</v>
      </c>
      <c r="G102" s="134" t="s">
        <v>15</v>
      </c>
      <c r="H102" s="134" t="s">
        <v>12</v>
      </c>
      <c r="I102" s="134" t="s">
        <v>13</v>
      </c>
      <c r="J102" s="135">
        <v>38321</v>
      </c>
      <c r="K102" s="136">
        <v>8.56</v>
      </c>
      <c r="L102" s="137"/>
      <c r="M102" s="137" t="s">
        <v>12</v>
      </c>
      <c r="N102" s="137"/>
      <c r="O102" s="137"/>
      <c r="P102" s="134">
        <v>0</v>
      </c>
      <c r="Q102" s="134">
        <v>5</v>
      </c>
      <c r="R102" s="134">
        <v>8</v>
      </c>
      <c r="S102" s="134">
        <v>4</v>
      </c>
      <c r="T102" s="134">
        <v>9</v>
      </c>
      <c r="U102" s="134">
        <v>5</v>
      </c>
      <c r="V102" s="138">
        <v>0.8</v>
      </c>
      <c r="W102" s="139"/>
      <c r="X102" s="137"/>
      <c r="Y102" s="137" t="s">
        <v>12</v>
      </c>
      <c r="Z102" s="137" t="s">
        <v>14</v>
      </c>
      <c r="AA102" s="131">
        <f>IF(ISBLANK(#REF!),"",IF(K102&gt;5,ROUND(0.5*(K102-5),2),0))</f>
        <v>1.78</v>
      </c>
      <c r="AB102" s="131">
        <f>IF(ISBLANK(#REF!),"",IF(L102="ΝΑΙ",6,(IF(M102="ΝΑΙ",4,0))))</f>
        <v>4</v>
      </c>
      <c r="AC102" s="131">
        <f>IF(ISBLANK(#REF!),"",IF(E102="ΠΕ23",IF(N102="ΝΑΙ",3,(IF(O102="ΝΑΙ",2,0))),IF(N102="ΝΑΙ",3,(IF(O102="ΝΑΙ",2,0)))))</f>
        <v>0</v>
      </c>
      <c r="AD102" s="131">
        <f>IF(ISBLANK(#REF!),"",MAX(AB102:AC102))</f>
        <v>4</v>
      </c>
      <c r="AE102" s="131">
        <f>IF(ISBLANK(#REF!),"",MIN(3,0.5*INT((P102*12+Q102+ROUND(R102/30,0))/6)))</f>
        <v>0</v>
      </c>
      <c r="AF102" s="131">
        <f>IF(ISBLANK(#REF!),"",0.25*(S102*12+T102+ROUND(U102/30,0)))</f>
        <v>14.25</v>
      </c>
      <c r="AG102" s="132">
        <f>IF(ISBLANK(#REF!),"",IF(V102&gt;=67%,7,0))</f>
        <v>7</v>
      </c>
      <c r="AH102" s="132">
        <f>IF(ISBLANK(#REF!),"",IF(W102&gt;=1,7,0))</f>
        <v>0</v>
      </c>
      <c r="AI102" s="132">
        <f>IF(ISBLANK(#REF!),"",IF(X102="ΠΟΛΥΤΕΚΝΟΣ",7,IF(X102="ΤΡΙΤΕΚΝΟΣ",3,0)))</f>
        <v>0</v>
      </c>
      <c r="AJ102" s="132">
        <f>IF(ISBLANK(#REF!),"",MAX(AG102:AI102))</f>
        <v>7</v>
      </c>
      <c r="AK102" s="187">
        <f>IF(ISBLANK(#REF!),"",AA102+SUM(AD102:AF102,AJ102))</f>
        <v>27.03</v>
      </c>
    </row>
    <row r="103" spans="1:37" s="134" customFormat="1">
      <c r="A103" s="115">
        <f>IF(ISBLANK(#REF!),"",IF(ISNUMBER(A102),A102+1,1))</f>
        <v>93</v>
      </c>
      <c r="B103" s="134" t="s">
        <v>577</v>
      </c>
      <c r="C103" s="134" t="s">
        <v>578</v>
      </c>
      <c r="D103" s="134" t="s">
        <v>301</v>
      </c>
      <c r="E103" s="134" t="s">
        <v>39</v>
      </c>
      <c r="F103" s="134" t="s">
        <v>88</v>
      </c>
      <c r="G103" s="134" t="s">
        <v>15</v>
      </c>
      <c r="H103" s="134" t="s">
        <v>12</v>
      </c>
      <c r="I103" s="134" t="s">
        <v>13</v>
      </c>
      <c r="J103" s="135">
        <v>35112</v>
      </c>
      <c r="K103" s="136">
        <v>7.92</v>
      </c>
      <c r="L103" s="137"/>
      <c r="M103" s="137" t="s">
        <v>12</v>
      </c>
      <c r="N103" s="137"/>
      <c r="O103" s="137"/>
      <c r="P103" s="134">
        <v>0</v>
      </c>
      <c r="Q103" s="134">
        <v>0</v>
      </c>
      <c r="R103" s="134">
        <v>0</v>
      </c>
      <c r="S103" s="134">
        <v>5</v>
      </c>
      <c r="T103" s="134">
        <v>4</v>
      </c>
      <c r="U103" s="134">
        <v>15</v>
      </c>
      <c r="V103" s="138"/>
      <c r="W103" s="139"/>
      <c r="X103" s="137"/>
      <c r="Y103" s="137" t="s">
        <v>14</v>
      </c>
      <c r="Z103" s="137" t="s">
        <v>14</v>
      </c>
      <c r="AA103" s="131">
        <f>IF(ISBLANK(#REF!),"",IF(K103&gt;5,ROUND(0.5*(K103-5),2),0))</f>
        <v>1.46</v>
      </c>
      <c r="AB103" s="131">
        <f>IF(ISBLANK(#REF!),"",IF(L103="ΝΑΙ",6,(IF(M103="ΝΑΙ",4,0))))</f>
        <v>4</v>
      </c>
      <c r="AC103" s="131">
        <f>IF(ISBLANK(#REF!),"",IF(E103="ΠΕ23",IF(N103="ΝΑΙ",3,(IF(O103="ΝΑΙ",2,0))),IF(N103="ΝΑΙ",3,(IF(O103="ΝΑΙ",2,0)))))</f>
        <v>0</v>
      </c>
      <c r="AD103" s="131">
        <f>IF(ISBLANK(#REF!),"",MAX(AB103:AC103))</f>
        <v>4</v>
      </c>
      <c r="AE103" s="131">
        <f>IF(ISBLANK(#REF!),"",MIN(3,0.5*INT((P103*12+Q103+ROUND(R103/30,0))/6)))</f>
        <v>0</v>
      </c>
      <c r="AF103" s="131">
        <f>IF(ISBLANK(#REF!),"",0.25*(S103*12+T103+ROUND(U103/30,0)))</f>
        <v>16.25</v>
      </c>
      <c r="AG103" s="132">
        <f>IF(ISBLANK(#REF!),"",IF(V103&gt;=67%,7,0))</f>
        <v>0</v>
      </c>
      <c r="AH103" s="132">
        <f>IF(ISBLANK(#REF!),"",IF(W103&gt;=1,7,0))</f>
        <v>0</v>
      </c>
      <c r="AI103" s="132">
        <f>IF(ISBLANK(#REF!),"",IF(X103="ΠΟΛΥΤΕΚΝΟΣ",7,IF(X103="ΤΡΙΤΕΚΝΟΣ",3,0)))</f>
        <v>0</v>
      </c>
      <c r="AJ103" s="132">
        <f>IF(ISBLANK(#REF!),"",MAX(AG103:AI103))</f>
        <v>0</v>
      </c>
      <c r="AK103" s="187">
        <f>IF(ISBLANK(#REF!),"",AA103+SUM(AD103:AF103,AJ103))</f>
        <v>21.71</v>
      </c>
    </row>
    <row r="104" spans="1:37" s="134" customFormat="1">
      <c r="A104" s="115">
        <f>IF(ISBLANK(#REF!),"",IF(ISNUMBER(A103),A103+1,1))</f>
        <v>94</v>
      </c>
      <c r="B104" s="134" t="s">
        <v>213</v>
      </c>
      <c r="C104" s="134" t="s">
        <v>573</v>
      </c>
      <c r="D104" s="134" t="s">
        <v>361</v>
      </c>
      <c r="E104" s="134" t="s">
        <v>39</v>
      </c>
      <c r="F104" s="134" t="s">
        <v>88</v>
      </c>
      <c r="G104" s="134" t="s">
        <v>15</v>
      </c>
      <c r="H104" s="134" t="s">
        <v>12</v>
      </c>
      <c r="I104" s="134" t="s">
        <v>13</v>
      </c>
      <c r="J104" s="135">
        <v>36704</v>
      </c>
      <c r="K104" s="136">
        <v>7.4</v>
      </c>
      <c r="L104" s="137"/>
      <c r="M104" s="137" t="s">
        <v>12</v>
      </c>
      <c r="N104" s="137"/>
      <c r="O104" s="137"/>
      <c r="P104" s="134">
        <v>1</v>
      </c>
      <c r="Q104" s="134">
        <v>9</v>
      </c>
      <c r="R104" s="134">
        <v>7</v>
      </c>
      <c r="S104" s="134">
        <v>4</v>
      </c>
      <c r="T104" s="134">
        <v>2</v>
      </c>
      <c r="U104" s="134">
        <v>10</v>
      </c>
      <c r="V104" s="138"/>
      <c r="W104" s="139"/>
      <c r="X104" s="137"/>
      <c r="Y104" s="137" t="s">
        <v>12</v>
      </c>
      <c r="Z104" s="137" t="s">
        <v>14</v>
      </c>
      <c r="AA104" s="131">
        <f>IF(ISBLANK(#REF!),"",IF(K104&gt;5,ROUND(0.5*(K104-5),2),0))</f>
        <v>1.2</v>
      </c>
      <c r="AB104" s="131">
        <f>IF(ISBLANK(#REF!),"",IF(L104="ΝΑΙ",6,(IF(M104="ΝΑΙ",4,0))))</f>
        <v>4</v>
      </c>
      <c r="AC104" s="131">
        <f>IF(ISBLANK(#REF!),"",IF(E104="ΠΕ23",IF(N104="ΝΑΙ",3,(IF(O104="ΝΑΙ",2,0))),IF(N104="ΝΑΙ",3,(IF(O104="ΝΑΙ",2,0)))))</f>
        <v>0</v>
      </c>
      <c r="AD104" s="131">
        <f>IF(ISBLANK(#REF!),"",MAX(AB104:AC104))</f>
        <v>4</v>
      </c>
      <c r="AE104" s="131">
        <f>IF(ISBLANK(#REF!),"",MIN(3,0.5*INT((P104*12+Q104+ROUND(R104/30,0))/6)))</f>
        <v>1.5</v>
      </c>
      <c r="AF104" s="131">
        <f>IF(ISBLANK(#REF!),"",0.25*(S104*12+T104+ROUND(U104/30,0)))</f>
        <v>12.5</v>
      </c>
      <c r="AG104" s="132">
        <f>IF(ISBLANK(#REF!),"",IF(V104&gt;=67%,7,0))</f>
        <v>0</v>
      </c>
      <c r="AH104" s="132">
        <f>IF(ISBLANK(#REF!),"",IF(W104&gt;=1,7,0))</f>
        <v>0</v>
      </c>
      <c r="AI104" s="132">
        <f>IF(ISBLANK(#REF!),"",IF(X104="ΠΟΛΥΤΕΚΝΟΣ",7,IF(X104="ΤΡΙΤΕΚΝΟΣ",3,0)))</f>
        <v>0</v>
      </c>
      <c r="AJ104" s="132">
        <f>IF(ISBLANK(#REF!),"",MAX(AG104:AI104))</f>
        <v>0</v>
      </c>
      <c r="AK104" s="187">
        <f>IF(ISBLANK(#REF!),"",AA104+SUM(AD104:AF104,AJ104))</f>
        <v>19.2</v>
      </c>
    </row>
    <row r="105" spans="1:37" s="134" customFormat="1">
      <c r="A105" s="115">
        <f>IF(ISBLANK(#REF!),"",IF(ISNUMBER(A104),A104+1,1))</f>
        <v>95</v>
      </c>
      <c r="B105" s="134" t="s">
        <v>634</v>
      </c>
      <c r="C105" s="134" t="s">
        <v>129</v>
      </c>
      <c r="D105" s="134" t="s">
        <v>96</v>
      </c>
      <c r="E105" s="134" t="s">
        <v>39</v>
      </c>
      <c r="F105" s="134" t="s">
        <v>88</v>
      </c>
      <c r="G105" s="134" t="s">
        <v>15</v>
      </c>
      <c r="H105" s="134" t="s">
        <v>12</v>
      </c>
      <c r="I105" s="134" t="s">
        <v>13</v>
      </c>
      <c r="J105" s="135">
        <v>38455</v>
      </c>
      <c r="K105" s="136">
        <v>6.7</v>
      </c>
      <c r="L105" s="137"/>
      <c r="M105" s="137"/>
      <c r="N105" s="137"/>
      <c r="O105" s="137"/>
      <c r="P105" s="134">
        <v>0</v>
      </c>
      <c r="Q105" s="134">
        <v>6</v>
      </c>
      <c r="R105" s="134">
        <v>25</v>
      </c>
      <c r="S105" s="134">
        <v>2</v>
      </c>
      <c r="T105" s="134">
        <v>11</v>
      </c>
      <c r="U105" s="134">
        <v>17</v>
      </c>
      <c r="V105" s="138">
        <v>0.67</v>
      </c>
      <c r="W105" s="139"/>
      <c r="X105" s="137"/>
      <c r="Y105" s="137" t="s">
        <v>14</v>
      </c>
      <c r="Z105" s="137" t="s">
        <v>14</v>
      </c>
      <c r="AA105" s="131">
        <f>IF(ISBLANK(#REF!),"",IF(K105&gt;5,ROUND(0.5*(K105-5),2),0))</f>
        <v>0.85</v>
      </c>
      <c r="AB105" s="131">
        <f>IF(ISBLANK(#REF!),"",IF(L105="ΝΑΙ",6,(IF(M105="ΝΑΙ",4,0))))</f>
        <v>0</v>
      </c>
      <c r="AC105" s="131">
        <f>IF(ISBLANK(#REF!),"",IF(E105="ΠΕ23",IF(N105="ΝΑΙ",3,(IF(O105="ΝΑΙ",2,0))),IF(N105="ΝΑΙ",3,(IF(O105="ΝΑΙ",2,0)))))</f>
        <v>0</v>
      </c>
      <c r="AD105" s="131">
        <f>IF(ISBLANK(#REF!),"",MAX(AB105:AC105))</f>
        <v>0</v>
      </c>
      <c r="AE105" s="131">
        <f>IF(ISBLANK(#REF!),"",MIN(3,0.5*INT((P105*12+Q105+ROUND(R105/30,0))/6)))</f>
        <v>0.5</v>
      </c>
      <c r="AF105" s="131">
        <f>IF(ISBLANK(#REF!),"",0.25*(S105*12+T105+ROUND(U105/30,0)))</f>
        <v>9</v>
      </c>
      <c r="AG105" s="132">
        <f>IF(ISBLANK(#REF!),"",IF(V105&gt;=67%,7,0))</f>
        <v>7</v>
      </c>
      <c r="AH105" s="132">
        <f>IF(ISBLANK(#REF!),"",IF(W105&gt;=1,7,0))</f>
        <v>0</v>
      </c>
      <c r="AI105" s="132">
        <f>IF(ISBLANK(#REF!),"",IF(X105="ΠΟΛΥΤΕΚΝΟΣ",7,IF(X105="ΤΡΙΤΕΚΝΟΣ",3,0)))</f>
        <v>0</v>
      </c>
      <c r="AJ105" s="132">
        <f>IF(ISBLANK(#REF!),"",MAX(AG105:AI105))</f>
        <v>7</v>
      </c>
      <c r="AK105" s="187">
        <f>IF(ISBLANK(#REF!),"",AA105+SUM(AD105:AF105,AJ105))</f>
        <v>17.350000000000001</v>
      </c>
    </row>
    <row r="106" spans="1:37" s="134" customFormat="1">
      <c r="A106" s="115">
        <f>IF(ISBLANK(#REF!),"",IF(ISNUMBER(A105),A105+1,1))</f>
        <v>96</v>
      </c>
      <c r="B106" s="134" t="s">
        <v>478</v>
      </c>
      <c r="C106" s="134" t="s">
        <v>461</v>
      </c>
      <c r="D106" s="134" t="s">
        <v>147</v>
      </c>
      <c r="E106" s="134" t="s">
        <v>39</v>
      </c>
      <c r="F106" s="134" t="s">
        <v>88</v>
      </c>
      <c r="G106" s="134" t="s">
        <v>15</v>
      </c>
      <c r="H106" s="134" t="s">
        <v>12</v>
      </c>
      <c r="I106" s="134" t="s">
        <v>13</v>
      </c>
      <c r="J106" s="135">
        <v>36057</v>
      </c>
      <c r="K106" s="136">
        <v>6.62</v>
      </c>
      <c r="L106" s="137"/>
      <c r="M106" s="137" t="s">
        <v>12</v>
      </c>
      <c r="N106" s="137"/>
      <c r="O106" s="137"/>
      <c r="P106" s="134">
        <v>0</v>
      </c>
      <c r="Q106" s="134">
        <v>0</v>
      </c>
      <c r="R106" s="134">
        <v>0</v>
      </c>
      <c r="S106" s="134">
        <v>4</v>
      </c>
      <c r="T106" s="134">
        <v>2</v>
      </c>
      <c r="U106" s="134">
        <v>12</v>
      </c>
      <c r="V106" s="138"/>
      <c r="W106" s="139"/>
      <c r="X106" s="137"/>
      <c r="Y106" s="137" t="s">
        <v>14</v>
      </c>
      <c r="Z106" s="137" t="s">
        <v>14</v>
      </c>
      <c r="AA106" s="131">
        <f>IF(ISBLANK(#REF!),"",IF(K106&gt;5,ROUND(0.5*(K106-5),2),0))</f>
        <v>0.81</v>
      </c>
      <c r="AB106" s="131">
        <f>IF(ISBLANK(#REF!),"",IF(L106="ΝΑΙ",6,(IF(M106="ΝΑΙ",4,0))))</f>
        <v>4</v>
      </c>
      <c r="AC106" s="131">
        <f>IF(ISBLANK(#REF!),"",IF(E106="ΠΕ23",IF(N106="ΝΑΙ",3,(IF(O106="ΝΑΙ",2,0))),IF(N106="ΝΑΙ",3,(IF(O106="ΝΑΙ",2,0)))))</f>
        <v>0</v>
      </c>
      <c r="AD106" s="131">
        <f>IF(ISBLANK(#REF!),"",MAX(AB106:AC106))</f>
        <v>4</v>
      </c>
      <c r="AE106" s="131">
        <f>IF(ISBLANK(#REF!),"",MIN(3,0.5*INT((P106*12+Q106+ROUND(R106/30,0))/6)))</f>
        <v>0</v>
      </c>
      <c r="AF106" s="131">
        <f>IF(ISBLANK(#REF!),"",0.25*(S106*12+T106+ROUND(U106/30,0)))</f>
        <v>12.5</v>
      </c>
      <c r="AG106" s="132">
        <f>IF(ISBLANK(#REF!),"",IF(V106&gt;=67%,7,0))</f>
        <v>0</v>
      </c>
      <c r="AH106" s="132">
        <f>IF(ISBLANK(#REF!),"",IF(W106&gt;=1,7,0))</f>
        <v>0</v>
      </c>
      <c r="AI106" s="132">
        <f>IF(ISBLANK(#REF!),"",IF(X106="ΠΟΛΥΤΕΚΝΟΣ",7,IF(X106="ΤΡΙΤΕΚΝΟΣ",3,0)))</f>
        <v>0</v>
      </c>
      <c r="AJ106" s="132">
        <f>IF(ISBLANK(#REF!),"",MAX(AG106:AI106))</f>
        <v>0</v>
      </c>
      <c r="AK106" s="187">
        <f>IF(ISBLANK(#REF!),"",AA106+SUM(AD106:AF106,AJ106))</f>
        <v>17.309999999999999</v>
      </c>
    </row>
    <row r="107" spans="1:37" s="134" customFormat="1">
      <c r="A107" s="115">
        <f>IF(ISBLANK(#REF!),"",IF(ISNUMBER(A106),A106+1,1))</f>
        <v>97</v>
      </c>
      <c r="B107" s="134" t="s">
        <v>650</v>
      </c>
      <c r="C107" s="134" t="s">
        <v>651</v>
      </c>
      <c r="D107" s="134" t="s">
        <v>122</v>
      </c>
      <c r="E107" s="134" t="s">
        <v>39</v>
      </c>
      <c r="F107" s="134" t="s">
        <v>88</v>
      </c>
      <c r="G107" s="134" t="s">
        <v>15</v>
      </c>
      <c r="H107" s="134" t="s">
        <v>12</v>
      </c>
      <c r="I107" s="134" t="s">
        <v>13</v>
      </c>
      <c r="J107" s="135">
        <v>38996</v>
      </c>
      <c r="K107" s="136">
        <v>7.05</v>
      </c>
      <c r="L107" s="137"/>
      <c r="M107" s="137"/>
      <c r="N107" s="137"/>
      <c r="O107" s="137"/>
      <c r="P107" s="134">
        <v>0</v>
      </c>
      <c r="Q107" s="134">
        <v>0</v>
      </c>
      <c r="R107" s="134">
        <v>0</v>
      </c>
      <c r="S107" s="134">
        <v>5</v>
      </c>
      <c r="T107" s="134">
        <v>1</v>
      </c>
      <c r="U107" s="134">
        <v>15</v>
      </c>
      <c r="V107" s="138"/>
      <c r="W107" s="139"/>
      <c r="X107" s="137"/>
      <c r="Y107" s="137" t="s">
        <v>14</v>
      </c>
      <c r="Z107" s="137" t="s">
        <v>14</v>
      </c>
      <c r="AA107" s="131">
        <f>IF(ISBLANK(#REF!),"",IF(K107&gt;5,ROUND(0.5*(K107-5),2),0))</f>
        <v>1.03</v>
      </c>
      <c r="AB107" s="131">
        <f>IF(ISBLANK(#REF!),"",IF(L107="ΝΑΙ",6,(IF(M107="ΝΑΙ",4,0))))</f>
        <v>0</v>
      </c>
      <c r="AC107" s="131">
        <f>IF(ISBLANK(#REF!),"",IF(E107="ΠΕ23",IF(N107="ΝΑΙ",3,(IF(O107="ΝΑΙ",2,0))),IF(N107="ΝΑΙ",3,(IF(O107="ΝΑΙ",2,0)))))</f>
        <v>0</v>
      </c>
      <c r="AD107" s="131">
        <f>IF(ISBLANK(#REF!),"",MAX(AB107:AC107))</f>
        <v>0</v>
      </c>
      <c r="AE107" s="131">
        <f>IF(ISBLANK(#REF!),"",MIN(3,0.5*INT((P107*12+Q107+ROUND(R107/30,0))/6)))</f>
        <v>0</v>
      </c>
      <c r="AF107" s="131">
        <f>IF(ISBLANK(#REF!),"",0.25*(S107*12+T107+ROUND(U107/30,0)))</f>
        <v>15.5</v>
      </c>
      <c r="AG107" s="132">
        <f>IF(ISBLANK(#REF!),"",IF(V107&gt;=67%,7,0))</f>
        <v>0</v>
      </c>
      <c r="AH107" s="132">
        <f>IF(ISBLANK(#REF!),"",IF(W107&gt;=1,7,0))</f>
        <v>0</v>
      </c>
      <c r="AI107" s="132">
        <f>IF(ISBLANK(#REF!),"",IF(X107="ΠΟΛΥΤΕΚΝΟΣ",7,IF(X107="ΤΡΙΤΕΚΝΟΣ",3,0)))</f>
        <v>0</v>
      </c>
      <c r="AJ107" s="132">
        <f>IF(ISBLANK(#REF!),"",MAX(AG107:AI107))</f>
        <v>0</v>
      </c>
      <c r="AK107" s="187">
        <f>IF(ISBLANK(#REF!),"",AA107+SUM(AD107:AF107,AJ107))</f>
        <v>16.53</v>
      </c>
    </row>
    <row r="108" spans="1:37" s="134" customFormat="1">
      <c r="A108" s="115">
        <f>IF(ISBLANK(#REF!),"",IF(ISNUMBER(A107),A107+1,1))</f>
        <v>98</v>
      </c>
      <c r="B108" s="134" t="s">
        <v>649</v>
      </c>
      <c r="C108" s="134" t="s">
        <v>134</v>
      </c>
      <c r="D108" s="134" t="s">
        <v>147</v>
      </c>
      <c r="E108" s="134" t="s">
        <v>39</v>
      </c>
      <c r="F108" s="134" t="s">
        <v>88</v>
      </c>
      <c r="G108" s="134" t="s">
        <v>15</v>
      </c>
      <c r="H108" s="134" t="s">
        <v>12</v>
      </c>
      <c r="I108" s="134" t="s">
        <v>13</v>
      </c>
      <c r="J108" s="135">
        <v>36694</v>
      </c>
      <c r="K108" s="136">
        <v>8.89</v>
      </c>
      <c r="L108" s="137" t="s">
        <v>12</v>
      </c>
      <c r="M108" s="137" t="s">
        <v>12</v>
      </c>
      <c r="N108" s="137"/>
      <c r="O108" s="137"/>
      <c r="P108" s="134">
        <v>0</v>
      </c>
      <c r="Q108" s="134">
        <v>2</v>
      </c>
      <c r="R108" s="134">
        <v>7</v>
      </c>
      <c r="S108" s="134">
        <v>2</v>
      </c>
      <c r="T108" s="134">
        <v>1</v>
      </c>
      <c r="U108" s="134">
        <v>19</v>
      </c>
      <c r="V108" s="138"/>
      <c r="W108" s="139"/>
      <c r="X108" s="137"/>
      <c r="Y108" s="137" t="s">
        <v>14</v>
      </c>
      <c r="Z108" s="137" t="s">
        <v>14</v>
      </c>
      <c r="AA108" s="131">
        <f>IF(ISBLANK(#REF!),"",IF(K108&gt;5,ROUND(0.5*(K108-5),2),0))</f>
        <v>1.95</v>
      </c>
      <c r="AB108" s="131">
        <f>IF(ISBLANK(#REF!),"",IF(L108="ΝΑΙ",6,(IF(M108="ΝΑΙ",4,0))))</f>
        <v>6</v>
      </c>
      <c r="AC108" s="131">
        <f>IF(ISBLANK(#REF!),"",IF(E108="ΠΕ23",IF(N108="ΝΑΙ",3,(IF(O108="ΝΑΙ",2,0))),IF(N108="ΝΑΙ",3,(IF(O108="ΝΑΙ",2,0)))))</f>
        <v>0</v>
      </c>
      <c r="AD108" s="131">
        <f>IF(ISBLANK(#REF!),"",MAX(AB108:AC108))</f>
        <v>6</v>
      </c>
      <c r="AE108" s="131">
        <f>IF(ISBLANK(#REF!),"",MIN(3,0.5*INT((P108*12+Q108+ROUND(R108/30,0))/6)))</f>
        <v>0</v>
      </c>
      <c r="AF108" s="131">
        <f>IF(ISBLANK(#REF!),"",0.25*(S108*12+T108+ROUND(U108/30,0)))</f>
        <v>6.5</v>
      </c>
      <c r="AG108" s="132">
        <f>IF(ISBLANK(#REF!),"",IF(V108&gt;=67%,7,0))</f>
        <v>0</v>
      </c>
      <c r="AH108" s="132">
        <f>IF(ISBLANK(#REF!),"",IF(W108&gt;=1,7,0))</f>
        <v>0</v>
      </c>
      <c r="AI108" s="132">
        <f>IF(ISBLANK(#REF!),"",IF(X108="ΠΟΛΥΤΕΚΝΟΣ",7,IF(X108="ΤΡΙΤΕΚΝΟΣ",3,0)))</f>
        <v>0</v>
      </c>
      <c r="AJ108" s="132">
        <f>IF(ISBLANK(#REF!),"",MAX(AG108:AI108))</f>
        <v>0</v>
      </c>
      <c r="AK108" s="187">
        <f>IF(ISBLANK(#REF!),"",AA108+SUM(AD108:AF108,AJ108))</f>
        <v>14.45</v>
      </c>
    </row>
    <row r="109" spans="1:37" s="134" customFormat="1">
      <c r="A109" s="115">
        <f>IF(ISBLANK(#REF!),"",IF(ISNUMBER(A108),A108+1,1))</f>
        <v>99</v>
      </c>
      <c r="B109" s="134" t="s">
        <v>270</v>
      </c>
      <c r="C109" s="134" t="s">
        <v>670</v>
      </c>
      <c r="D109" s="134" t="s">
        <v>112</v>
      </c>
      <c r="E109" s="134" t="s">
        <v>39</v>
      </c>
      <c r="F109" s="134" t="s">
        <v>88</v>
      </c>
      <c r="G109" s="134" t="s">
        <v>15</v>
      </c>
      <c r="H109" s="134" t="s">
        <v>12</v>
      </c>
      <c r="I109" s="134" t="s">
        <v>13</v>
      </c>
      <c r="J109" s="135">
        <v>39507</v>
      </c>
      <c r="K109" s="136">
        <v>7.23</v>
      </c>
      <c r="L109" s="137" t="s">
        <v>12</v>
      </c>
      <c r="M109" s="137"/>
      <c r="N109" s="137"/>
      <c r="O109" s="137"/>
      <c r="P109" s="134">
        <v>0</v>
      </c>
      <c r="Q109" s="134">
        <v>0</v>
      </c>
      <c r="R109" s="134">
        <v>0</v>
      </c>
      <c r="S109" s="134">
        <v>0</v>
      </c>
      <c r="T109" s="134">
        <v>4</v>
      </c>
      <c r="U109" s="134">
        <v>8</v>
      </c>
      <c r="V109" s="138"/>
      <c r="W109" s="139"/>
      <c r="X109" s="137" t="s">
        <v>31</v>
      </c>
      <c r="Y109" s="137" t="s">
        <v>14</v>
      </c>
      <c r="Z109" s="137" t="s">
        <v>14</v>
      </c>
      <c r="AA109" s="131">
        <f>IF(ISBLANK(#REF!),"",IF(K109&gt;5,ROUND(0.5*(K109-5),2),0))</f>
        <v>1.1200000000000001</v>
      </c>
      <c r="AB109" s="131">
        <f>IF(ISBLANK(#REF!),"",IF(L109="ΝΑΙ",6,(IF(M109="ΝΑΙ",4,0))))</f>
        <v>6</v>
      </c>
      <c r="AC109" s="131">
        <f>IF(ISBLANK(#REF!),"",IF(E109="ΠΕ23",IF(N109="ΝΑΙ",3,(IF(O109="ΝΑΙ",2,0))),IF(N109="ΝΑΙ",3,(IF(O109="ΝΑΙ",2,0)))))</f>
        <v>0</v>
      </c>
      <c r="AD109" s="131">
        <f>IF(ISBLANK(#REF!),"",MAX(AB109:AC109))</f>
        <v>6</v>
      </c>
      <c r="AE109" s="131">
        <f>IF(ISBLANK(#REF!),"",MIN(3,0.5*INT((P109*12+Q109+ROUND(R109/30,0))/6)))</f>
        <v>0</v>
      </c>
      <c r="AF109" s="131">
        <f>IF(ISBLANK(#REF!),"",0.25*(S109*12+T109+ROUND(U109/30,0)))</f>
        <v>1</v>
      </c>
      <c r="AG109" s="132">
        <f>IF(ISBLANK(#REF!),"",IF(V109&gt;=67%,7,0))</f>
        <v>0</v>
      </c>
      <c r="AH109" s="132">
        <f>IF(ISBLANK(#REF!),"",IF(W109&gt;=1,7,0))</f>
        <v>0</v>
      </c>
      <c r="AI109" s="132">
        <f>IF(ISBLANK(#REF!),"",IF(X109="ΠΟΛΥΤΕΚΝΟΣ",7,IF(X109="ΤΡΙΤΕΚΝΟΣ",3,0)))</f>
        <v>3</v>
      </c>
      <c r="AJ109" s="132">
        <f>IF(ISBLANK(#REF!),"",MAX(AG109:AI109))</f>
        <v>3</v>
      </c>
      <c r="AK109" s="187">
        <f>IF(ISBLANK(#REF!),"",AA109+SUM(AD109:AF109,AJ109))</f>
        <v>11.120000000000001</v>
      </c>
    </row>
    <row r="110" spans="1:37" s="134" customFormat="1">
      <c r="A110" s="115">
        <f>IF(ISBLANK(#REF!),"",IF(ISNUMBER(A109),A109+1,1))</f>
        <v>100</v>
      </c>
      <c r="B110" s="134" t="s">
        <v>643</v>
      </c>
      <c r="C110" s="134" t="s">
        <v>196</v>
      </c>
      <c r="D110" s="134" t="s">
        <v>568</v>
      </c>
      <c r="E110" s="134" t="s">
        <v>39</v>
      </c>
      <c r="F110" s="134" t="s">
        <v>88</v>
      </c>
      <c r="G110" s="134" t="s">
        <v>15</v>
      </c>
      <c r="H110" s="134" t="s">
        <v>12</v>
      </c>
      <c r="I110" s="134" t="s">
        <v>13</v>
      </c>
      <c r="J110" s="135">
        <v>36836</v>
      </c>
      <c r="K110" s="136">
        <v>7.55</v>
      </c>
      <c r="L110" s="137"/>
      <c r="M110" s="137" t="s">
        <v>12</v>
      </c>
      <c r="N110" s="137"/>
      <c r="O110" s="137"/>
      <c r="P110" s="134">
        <v>6</v>
      </c>
      <c r="Q110" s="134">
        <v>0</v>
      </c>
      <c r="R110" s="134">
        <v>0</v>
      </c>
      <c r="S110" s="134">
        <v>0</v>
      </c>
      <c r="T110" s="134">
        <v>5</v>
      </c>
      <c r="U110" s="134">
        <v>5</v>
      </c>
      <c r="V110" s="138"/>
      <c r="W110" s="139"/>
      <c r="X110" s="137"/>
      <c r="Y110" s="137" t="s">
        <v>14</v>
      </c>
      <c r="Z110" s="137" t="s">
        <v>14</v>
      </c>
      <c r="AA110" s="131">
        <f>IF(ISBLANK(#REF!),"",IF(K110&gt;5,ROUND(0.5*(K110-5),2),0))</f>
        <v>1.28</v>
      </c>
      <c r="AB110" s="131">
        <f>IF(ISBLANK(#REF!),"",IF(L110="ΝΑΙ",6,(IF(M110="ΝΑΙ",4,0))))</f>
        <v>4</v>
      </c>
      <c r="AC110" s="131">
        <f>IF(ISBLANK(#REF!),"",IF(E110="ΠΕ23",IF(N110="ΝΑΙ",3,(IF(O110="ΝΑΙ",2,0))),IF(N110="ΝΑΙ",3,(IF(O110="ΝΑΙ",2,0)))))</f>
        <v>0</v>
      </c>
      <c r="AD110" s="131">
        <f>IF(ISBLANK(#REF!),"",MAX(AB110:AC110))</f>
        <v>4</v>
      </c>
      <c r="AE110" s="131">
        <f>IF(ISBLANK(#REF!),"",MIN(3,0.5*INT((P110*12+Q110+ROUND(R110/30,0))/6)))</f>
        <v>3</v>
      </c>
      <c r="AF110" s="131">
        <f>IF(ISBLANK(#REF!),"",0.25*(S110*12+T110+ROUND(U110/30,0)))</f>
        <v>1.25</v>
      </c>
      <c r="AG110" s="132">
        <f>IF(ISBLANK(#REF!),"",IF(V110&gt;=67%,7,0))</f>
        <v>0</v>
      </c>
      <c r="AH110" s="132">
        <f>IF(ISBLANK(#REF!),"",IF(W110&gt;=1,7,0))</f>
        <v>0</v>
      </c>
      <c r="AI110" s="132">
        <f>IF(ISBLANK(#REF!),"",IF(X110="ΠΟΛΥΤΕΚΝΟΣ",7,IF(X110="ΤΡΙΤΕΚΝΟΣ",3,0)))</f>
        <v>0</v>
      </c>
      <c r="AJ110" s="132">
        <f>IF(ISBLANK(#REF!),"",MAX(AG110:AI110))</f>
        <v>0</v>
      </c>
      <c r="AK110" s="187">
        <f>IF(ISBLANK(#REF!),"",AA110+SUM(AD110:AF110,AJ110))</f>
        <v>9.5299999999999994</v>
      </c>
    </row>
    <row r="111" spans="1:37" s="134" customFormat="1">
      <c r="A111" s="115">
        <f>IF(ISBLANK(#REF!),"",IF(ISNUMBER(A110),A110+1,1))</f>
        <v>101</v>
      </c>
      <c r="B111" s="134" t="s">
        <v>642</v>
      </c>
      <c r="C111" s="134" t="s">
        <v>151</v>
      </c>
      <c r="D111" s="134" t="s">
        <v>184</v>
      </c>
      <c r="E111" s="134" t="s">
        <v>39</v>
      </c>
      <c r="F111" s="134" t="s">
        <v>88</v>
      </c>
      <c r="G111" s="134" t="s">
        <v>15</v>
      </c>
      <c r="H111" s="134" t="s">
        <v>12</v>
      </c>
      <c r="I111" s="134" t="s">
        <v>13</v>
      </c>
      <c r="J111" s="135">
        <v>36561</v>
      </c>
      <c r="K111" s="136">
        <v>7.92</v>
      </c>
      <c r="L111" s="137"/>
      <c r="M111" s="137" t="s">
        <v>12</v>
      </c>
      <c r="N111" s="137"/>
      <c r="O111" s="137"/>
      <c r="P111" s="134">
        <v>3</v>
      </c>
      <c r="Q111" s="134">
        <v>0</v>
      </c>
      <c r="R111" s="134">
        <v>1</v>
      </c>
      <c r="S111" s="134">
        <v>0</v>
      </c>
      <c r="T111" s="134">
        <v>4</v>
      </c>
      <c r="U111" s="134">
        <v>8</v>
      </c>
      <c r="V111" s="138"/>
      <c r="W111" s="139"/>
      <c r="X111" s="137"/>
      <c r="Y111" s="137" t="s">
        <v>14</v>
      </c>
      <c r="Z111" s="137" t="s">
        <v>14</v>
      </c>
      <c r="AA111" s="131">
        <f>IF(ISBLANK(#REF!),"",IF(K111&gt;5,ROUND(0.5*(K111-5),2),0))</f>
        <v>1.46</v>
      </c>
      <c r="AB111" s="131">
        <f>IF(ISBLANK(#REF!),"",IF(L111="ΝΑΙ",6,(IF(M111="ΝΑΙ",4,0))))</f>
        <v>4</v>
      </c>
      <c r="AC111" s="131">
        <f>IF(ISBLANK(#REF!),"",IF(E111="ΠΕ23",IF(N111="ΝΑΙ",3,(IF(O111="ΝΑΙ",2,0))),IF(N111="ΝΑΙ",3,(IF(O111="ΝΑΙ",2,0)))))</f>
        <v>0</v>
      </c>
      <c r="AD111" s="131">
        <f>IF(ISBLANK(#REF!),"",MAX(AB111:AC111))</f>
        <v>4</v>
      </c>
      <c r="AE111" s="131">
        <f>IF(ISBLANK(#REF!),"",MIN(3,0.5*INT((P111*12+Q111+ROUND(R111/30,0))/6)))</f>
        <v>3</v>
      </c>
      <c r="AF111" s="131">
        <f>IF(ISBLANK(#REF!),"",0.25*(S111*12+T111+ROUND(U111/30,0)))</f>
        <v>1</v>
      </c>
      <c r="AG111" s="132">
        <f>IF(ISBLANK(#REF!),"",IF(V111&gt;=67%,7,0))</f>
        <v>0</v>
      </c>
      <c r="AH111" s="132">
        <f>IF(ISBLANK(#REF!),"",IF(W111&gt;=1,7,0))</f>
        <v>0</v>
      </c>
      <c r="AI111" s="132">
        <f>IF(ISBLANK(#REF!),"",IF(X111="ΠΟΛΥΤΕΚΝΟΣ",7,IF(X111="ΤΡΙΤΕΚΝΟΣ",3,0)))</f>
        <v>0</v>
      </c>
      <c r="AJ111" s="132">
        <f>IF(ISBLANK(#REF!),"",MAX(AG111:AI111))</f>
        <v>0</v>
      </c>
      <c r="AK111" s="187">
        <f>IF(ISBLANK(#REF!),"",AA111+SUM(AD111:AF111,AJ111))</f>
        <v>9.4600000000000009</v>
      </c>
    </row>
    <row r="112" spans="1:37" s="134" customFormat="1">
      <c r="A112" s="115">
        <f>IF(ISBLANK(#REF!),"",IF(ISNUMBER(A111),A111+1,1))</f>
        <v>102</v>
      </c>
      <c r="B112" s="134" t="s">
        <v>665</v>
      </c>
      <c r="C112" s="134" t="s">
        <v>98</v>
      </c>
      <c r="D112" s="134" t="s">
        <v>130</v>
      </c>
      <c r="E112" s="134" t="s">
        <v>39</v>
      </c>
      <c r="F112" s="134" t="s">
        <v>88</v>
      </c>
      <c r="G112" s="134" t="s">
        <v>15</v>
      </c>
      <c r="H112" s="134" t="s">
        <v>12</v>
      </c>
      <c r="I112" s="134" t="s">
        <v>13</v>
      </c>
      <c r="J112" s="135">
        <v>38974</v>
      </c>
      <c r="K112" s="136">
        <v>8.92</v>
      </c>
      <c r="L112" s="137"/>
      <c r="M112" s="137"/>
      <c r="N112" s="137"/>
      <c r="O112" s="137"/>
      <c r="P112" s="134">
        <v>0</v>
      </c>
      <c r="Q112" s="134">
        <v>10</v>
      </c>
      <c r="R112" s="134">
        <v>4</v>
      </c>
      <c r="S112" s="134">
        <v>0</v>
      </c>
      <c r="T112" s="134">
        <v>0</v>
      </c>
      <c r="U112" s="134">
        <v>0</v>
      </c>
      <c r="V112" s="138">
        <v>0.67</v>
      </c>
      <c r="W112" s="139"/>
      <c r="X112" s="137"/>
      <c r="Y112" s="137" t="s">
        <v>14</v>
      </c>
      <c r="Z112" s="137" t="s">
        <v>14</v>
      </c>
      <c r="AA112" s="131">
        <f>IF(ISBLANK(#REF!),"",IF(K112&gt;5,ROUND(0.5*(K112-5),2),0))</f>
        <v>1.96</v>
      </c>
      <c r="AB112" s="131">
        <f>IF(ISBLANK(#REF!),"",IF(L112="ΝΑΙ",6,(IF(M112="ΝΑΙ",4,0))))</f>
        <v>0</v>
      </c>
      <c r="AC112" s="131">
        <f>IF(ISBLANK(#REF!),"",IF(E112="ΠΕ23",IF(N112="ΝΑΙ",3,(IF(O112="ΝΑΙ",2,0))),IF(N112="ΝΑΙ",3,(IF(O112="ΝΑΙ",2,0)))))</f>
        <v>0</v>
      </c>
      <c r="AD112" s="131">
        <f>IF(ISBLANK(#REF!),"",MAX(AB112:AC112))</f>
        <v>0</v>
      </c>
      <c r="AE112" s="131">
        <f>IF(ISBLANK(#REF!),"",MIN(3,0.5*INT((P112*12+Q112+ROUND(R112/30,0))/6)))</f>
        <v>0.5</v>
      </c>
      <c r="AF112" s="131">
        <f>IF(ISBLANK(#REF!),"",0.25*(S112*12+T112+ROUND(U112/30,0)))</f>
        <v>0</v>
      </c>
      <c r="AG112" s="132">
        <f>IF(ISBLANK(#REF!),"",IF(V112&gt;=67%,7,0))</f>
        <v>7</v>
      </c>
      <c r="AH112" s="132">
        <f>IF(ISBLANK(#REF!),"",IF(W112&gt;=1,7,0))</f>
        <v>0</v>
      </c>
      <c r="AI112" s="132">
        <f>IF(ISBLANK(#REF!),"",IF(X112="ΠΟΛΥΤΕΚΝΟΣ",7,IF(X112="ΤΡΙΤΕΚΝΟΣ",3,0)))</f>
        <v>0</v>
      </c>
      <c r="AJ112" s="132">
        <f>IF(ISBLANK(#REF!),"",MAX(AG112:AI112))</f>
        <v>7</v>
      </c>
      <c r="AK112" s="187">
        <f>IF(ISBLANK(#REF!),"",AA112+SUM(AD112:AF112,AJ112))</f>
        <v>9.4600000000000009</v>
      </c>
    </row>
    <row r="113" spans="1:37" s="134" customFormat="1">
      <c r="A113" s="115">
        <f>IF(ISBLANK(#REF!),"",IF(ISNUMBER(A112),A112+1,1))</f>
        <v>103</v>
      </c>
      <c r="B113" s="134" t="s">
        <v>482</v>
      </c>
      <c r="C113" s="134" t="s">
        <v>483</v>
      </c>
      <c r="D113" s="134" t="s">
        <v>196</v>
      </c>
      <c r="E113" s="134" t="s">
        <v>39</v>
      </c>
      <c r="F113" s="134" t="s">
        <v>88</v>
      </c>
      <c r="G113" s="134" t="s">
        <v>15</v>
      </c>
      <c r="H113" s="134" t="s">
        <v>12</v>
      </c>
      <c r="I113" s="134" t="s">
        <v>13</v>
      </c>
      <c r="J113" s="135">
        <v>39044</v>
      </c>
      <c r="K113" s="136">
        <v>7.82</v>
      </c>
      <c r="L113" s="137"/>
      <c r="M113" s="137" t="s">
        <v>12</v>
      </c>
      <c r="N113" s="137"/>
      <c r="O113" s="137"/>
      <c r="P113" s="134">
        <v>2</v>
      </c>
      <c r="Q113" s="134">
        <v>6</v>
      </c>
      <c r="R113" s="134">
        <v>11</v>
      </c>
      <c r="S113" s="134">
        <v>0</v>
      </c>
      <c r="T113" s="134">
        <v>4</v>
      </c>
      <c r="U113" s="134">
        <v>6</v>
      </c>
      <c r="V113" s="138"/>
      <c r="W113" s="139"/>
      <c r="X113" s="137"/>
      <c r="Y113" s="137" t="s">
        <v>12</v>
      </c>
      <c r="Z113" s="137" t="s">
        <v>14</v>
      </c>
      <c r="AA113" s="131">
        <f>IF(ISBLANK(#REF!),"",IF(K113&gt;5,ROUND(0.5*(K113-5),2),0))</f>
        <v>1.41</v>
      </c>
      <c r="AB113" s="131">
        <f>IF(ISBLANK(#REF!),"",IF(L113="ΝΑΙ",6,(IF(M113="ΝΑΙ",4,0))))</f>
        <v>4</v>
      </c>
      <c r="AC113" s="131">
        <f>IF(ISBLANK(#REF!),"",IF(E113="ΠΕ23",IF(N113="ΝΑΙ",3,(IF(O113="ΝΑΙ",2,0))),IF(N113="ΝΑΙ",3,(IF(O113="ΝΑΙ",2,0)))))</f>
        <v>0</v>
      </c>
      <c r="AD113" s="131">
        <f>IF(ISBLANK(#REF!),"",MAX(AB113:AC113))</f>
        <v>4</v>
      </c>
      <c r="AE113" s="131">
        <f>IF(ISBLANK(#REF!),"",MIN(3,0.5*INT((P113*12+Q113+ROUND(R113/30,0))/6)))</f>
        <v>2.5</v>
      </c>
      <c r="AF113" s="131">
        <f>IF(ISBLANK(#REF!),"",0.25*(S113*12+T113+ROUND(U113/30,0)))</f>
        <v>1</v>
      </c>
      <c r="AG113" s="132">
        <f>IF(ISBLANK(#REF!),"",IF(V113&gt;=67%,7,0))</f>
        <v>0</v>
      </c>
      <c r="AH113" s="132">
        <f>IF(ISBLANK(#REF!),"",IF(W113&gt;=1,7,0))</f>
        <v>0</v>
      </c>
      <c r="AI113" s="132">
        <f>IF(ISBLANK(#REF!),"",IF(X113="ΠΟΛΥΤΕΚΝΟΣ",7,IF(X113="ΤΡΙΤΕΚΝΟΣ",3,0)))</f>
        <v>0</v>
      </c>
      <c r="AJ113" s="132">
        <f>IF(ISBLANK(#REF!),"",MAX(AG113:AI113))</f>
        <v>0</v>
      </c>
      <c r="AK113" s="187">
        <f>IF(ISBLANK(#REF!),"",AA113+SUM(AD113:AF113,AJ113))</f>
        <v>8.91</v>
      </c>
    </row>
    <row r="114" spans="1:37" s="134" customFormat="1">
      <c r="A114" s="115">
        <f>IF(ISBLANK(#REF!),"",IF(ISNUMBER(A113),A113+1,1))</f>
        <v>104</v>
      </c>
      <c r="B114" s="134" t="s">
        <v>672</v>
      </c>
      <c r="C114" s="134" t="s">
        <v>151</v>
      </c>
      <c r="D114" s="134" t="s">
        <v>112</v>
      </c>
      <c r="E114" s="134" t="s">
        <v>39</v>
      </c>
      <c r="F114" s="134" t="s">
        <v>88</v>
      </c>
      <c r="G114" s="134" t="s">
        <v>15</v>
      </c>
      <c r="H114" s="134" t="s">
        <v>12</v>
      </c>
      <c r="I114" s="134" t="s">
        <v>13</v>
      </c>
      <c r="J114" s="135">
        <v>38184</v>
      </c>
      <c r="K114" s="136">
        <v>7.95</v>
      </c>
      <c r="L114" s="137"/>
      <c r="M114" s="137" t="s">
        <v>12</v>
      </c>
      <c r="N114" s="137"/>
      <c r="O114" s="137"/>
      <c r="P114" s="134">
        <v>0</v>
      </c>
      <c r="Q114" s="134">
        <v>0</v>
      </c>
      <c r="R114" s="134">
        <v>0</v>
      </c>
      <c r="S114" s="134">
        <v>1</v>
      </c>
      <c r="T114" s="134">
        <v>1</v>
      </c>
      <c r="U114" s="134">
        <v>10</v>
      </c>
      <c r="V114" s="138"/>
      <c r="W114" s="139"/>
      <c r="X114" s="137"/>
      <c r="Y114" s="137" t="s">
        <v>14</v>
      </c>
      <c r="Z114" s="137" t="s">
        <v>14</v>
      </c>
      <c r="AA114" s="131">
        <f>IF(ISBLANK(#REF!),"",IF(K114&gt;5,ROUND(0.5*(K114-5),2),0))</f>
        <v>1.48</v>
      </c>
      <c r="AB114" s="131">
        <f>IF(ISBLANK(#REF!),"",IF(L114="ΝΑΙ",6,(IF(M114="ΝΑΙ",4,0))))</f>
        <v>4</v>
      </c>
      <c r="AC114" s="131">
        <f>IF(ISBLANK(#REF!),"",IF(E114="ΠΕ23",IF(N114="ΝΑΙ",3,(IF(O114="ΝΑΙ",2,0))),IF(N114="ΝΑΙ",3,(IF(O114="ΝΑΙ",2,0)))))</f>
        <v>0</v>
      </c>
      <c r="AD114" s="131">
        <f>IF(ISBLANK(#REF!),"",MAX(AB114:AC114))</f>
        <v>4</v>
      </c>
      <c r="AE114" s="131">
        <f>IF(ISBLANK(#REF!),"",MIN(3,0.5*INT((P114*12+Q114+ROUND(R114/30,0))/6)))</f>
        <v>0</v>
      </c>
      <c r="AF114" s="131">
        <f>IF(ISBLANK(#REF!),"",0.25*(S114*12+T114+ROUND(U114/30,0)))</f>
        <v>3.25</v>
      </c>
      <c r="AG114" s="132">
        <f>IF(ISBLANK(#REF!),"",IF(V114&gt;=67%,7,0))</f>
        <v>0</v>
      </c>
      <c r="AH114" s="132">
        <f>IF(ISBLANK(#REF!),"",IF(W114&gt;=1,7,0))</f>
        <v>0</v>
      </c>
      <c r="AI114" s="132">
        <f>IF(ISBLANK(#REF!),"",IF(X114="ΠΟΛΥΤΕΚΝΟΣ",7,IF(X114="ΤΡΙΤΕΚΝΟΣ",3,0)))</f>
        <v>0</v>
      </c>
      <c r="AJ114" s="132">
        <f>IF(ISBLANK(#REF!),"",MAX(AG114:AI114))</f>
        <v>0</v>
      </c>
      <c r="AK114" s="187">
        <f>IF(ISBLANK(#REF!),"",AA114+SUM(AD114:AF114,AJ114))</f>
        <v>8.73</v>
      </c>
    </row>
    <row r="115" spans="1:37" s="134" customFormat="1">
      <c r="A115" s="115">
        <f>IF(ISBLANK(#REF!),"",IF(ISNUMBER(A114),A114+1,1))</f>
        <v>105</v>
      </c>
      <c r="B115" s="134" t="s">
        <v>648</v>
      </c>
      <c r="C115" s="134" t="s">
        <v>98</v>
      </c>
      <c r="D115" s="134" t="s">
        <v>184</v>
      </c>
      <c r="E115" s="134" t="s">
        <v>39</v>
      </c>
      <c r="F115" s="134" t="s">
        <v>88</v>
      </c>
      <c r="G115" s="134" t="s">
        <v>15</v>
      </c>
      <c r="H115" s="134" t="s">
        <v>12</v>
      </c>
      <c r="I115" s="134" t="s">
        <v>13</v>
      </c>
      <c r="J115" s="135">
        <v>38266</v>
      </c>
      <c r="K115" s="136">
        <v>7.58</v>
      </c>
      <c r="L115" s="137"/>
      <c r="M115" s="137" t="s">
        <v>12</v>
      </c>
      <c r="N115" s="137"/>
      <c r="O115" s="137"/>
      <c r="P115" s="134">
        <v>0</v>
      </c>
      <c r="Q115" s="134">
        <v>0</v>
      </c>
      <c r="R115" s="134">
        <v>0</v>
      </c>
      <c r="S115" s="134">
        <v>1</v>
      </c>
      <c r="T115" s="134">
        <v>1</v>
      </c>
      <c r="U115" s="134">
        <v>10</v>
      </c>
      <c r="V115" s="138"/>
      <c r="W115" s="139"/>
      <c r="X115" s="137"/>
      <c r="Y115" s="137" t="s">
        <v>14</v>
      </c>
      <c r="Z115" s="137" t="s">
        <v>14</v>
      </c>
      <c r="AA115" s="131">
        <f>IF(ISBLANK(#REF!),"",IF(K115&gt;5,ROUND(0.5*(K115-5),2),0))</f>
        <v>1.29</v>
      </c>
      <c r="AB115" s="131">
        <f>IF(ISBLANK(#REF!),"",IF(L115="ΝΑΙ",6,(IF(M115="ΝΑΙ",4,0))))</f>
        <v>4</v>
      </c>
      <c r="AC115" s="131">
        <f>IF(ISBLANK(#REF!),"",IF(E115="ΠΕ23",IF(N115="ΝΑΙ",3,(IF(O115="ΝΑΙ",2,0))),IF(N115="ΝΑΙ",3,(IF(O115="ΝΑΙ",2,0)))))</f>
        <v>0</v>
      </c>
      <c r="AD115" s="131">
        <f>IF(ISBLANK(#REF!),"",MAX(AB115:AC115))</f>
        <v>4</v>
      </c>
      <c r="AE115" s="131">
        <f>IF(ISBLANK(#REF!),"",MIN(3,0.5*INT((P115*12+Q115+ROUND(R115/30,0))/6)))</f>
        <v>0</v>
      </c>
      <c r="AF115" s="131">
        <f>IF(ISBLANK(#REF!),"",0.25*(S115*12+T115+ROUND(U115/30,0)))</f>
        <v>3.25</v>
      </c>
      <c r="AG115" s="132">
        <f>IF(ISBLANK(#REF!),"",IF(V115&gt;=67%,7,0))</f>
        <v>0</v>
      </c>
      <c r="AH115" s="132">
        <f>IF(ISBLANK(#REF!),"",IF(W115&gt;=1,7,0))</f>
        <v>0</v>
      </c>
      <c r="AI115" s="132">
        <f>IF(ISBLANK(#REF!),"",IF(X115="ΠΟΛΥΤΕΚΝΟΣ",7,IF(X115="ΤΡΙΤΕΚΝΟΣ",3,0)))</f>
        <v>0</v>
      </c>
      <c r="AJ115" s="132">
        <f>IF(ISBLANK(#REF!),"",MAX(AG115:AI115))</f>
        <v>0</v>
      </c>
      <c r="AK115" s="187">
        <f>IF(ISBLANK(#REF!),"",AA115+SUM(AD115:AF115,AJ115))</f>
        <v>8.5399999999999991</v>
      </c>
    </row>
    <row r="116" spans="1:37" s="134" customFormat="1">
      <c r="A116" s="115">
        <f>IF(ISBLANK(#REF!),"",IF(ISNUMBER(A115),A115+1,1))</f>
        <v>106</v>
      </c>
      <c r="B116" s="134" t="s">
        <v>579</v>
      </c>
      <c r="C116" s="134" t="s">
        <v>324</v>
      </c>
      <c r="D116" s="134" t="s">
        <v>580</v>
      </c>
      <c r="E116" s="134" t="s">
        <v>39</v>
      </c>
      <c r="F116" s="134" t="s">
        <v>88</v>
      </c>
      <c r="G116" s="134" t="s">
        <v>15</v>
      </c>
      <c r="H116" s="134" t="s">
        <v>12</v>
      </c>
      <c r="I116" s="134" t="s">
        <v>13</v>
      </c>
      <c r="J116" s="135">
        <v>40127</v>
      </c>
      <c r="K116" s="136">
        <v>7.75</v>
      </c>
      <c r="L116" s="137"/>
      <c r="M116" s="137" t="s">
        <v>12</v>
      </c>
      <c r="N116" s="137"/>
      <c r="O116" s="137"/>
      <c r="P116" s="134">
        <v>0</v>
      </c>
      <c r="Q116" s="134">
        <v>0</v>
      </c>
      <c r="R116" s="134">
        <v>0</v>
      </c>
      <c r="S116" s="134">
        <v>0</v>
      </c>
      <c r="T116" s="134">
        <v>11</v>
      </c>
      <c r="U116" s="134">
        <v>18</v>
      </c>
      <c r="V116" s="138"/>
      <c r="W116" s="139"/>
      <c r="X116" s="137"/>
      <c r="Y116" s="137" t="s">
        <v>14</v>
      </c>
      <c r="Z116" s="137" t="s">
        <v>14</v>
      </c>
      <c r="AA116" s="131">
        <f>IF(ISBLANK(#REF!),"",IF(K116&gt;5,ROUND(0.5*(K116-5),2),0))</f>
        <v>1.38</v>
      </c>
      <c r="AB116" s="131">
        <f>IF(ISBLANK(#REF!),"",IF(L116="ΝΑΙ",6,(IF(M116="ΝΑΙ",4,0))))</f>
        <v>4</v>
      </c>
      <c r="AC116" s="131">
        <f>IF(ISBLANK(#REF!),"",IF(E116="ΠΕ23",IF(N116="ΝΑΙ",3,(IF(O116="ΝΑΙ",2,0))),IF(N116="ΝΑΙ",3,(IF(O116="ΝΑΙ",2,0)))))</f>
        <v>0</v>
      </c>
      <c r="AD116" s="131">
        <f>IF(ISBLANK(#REF!),"",MAX(AB116:AC116))</f>
        <v>4</v>
      </c>
      <c r="AE116" s="131">
        <f>IF(ISBLANK(#REF!),"",MIN(3,0.5*INT((P116*12+Q116+ROUND(R116/30,0))/6)))</f>
        <v>0</v>
      </c>
      <c r="AF116" s="131">
        <f>IF(ISBLANK(#REF!),"",0.25*(S116*12+T116+ROUND(U116/30,0)))</f>
        <v>3</v>
      </c>
      <c r="AG116" s="132">
        <f>IF(ISBLANK(#REF!),"",IF(V116&gt;=67%,7,0))</f>
        <v>0</v>
      </c>
      <c r="AH116" s="132">
        <f>IF(ISBLANK(#REF!),"",IF(W116&gt;=1,7,0))</f>
        <v>0</v>
      </c>
      <c r="AI116" s="132">
        <f>IF(ISBLANK(#REF!),"",IF(X116="ΠΟΛΥΤΕΚΝΟΣ",7,IF(X116="ΤΡΙΤΕΚΝΟΣ",3,0)))</f>
        <v>0</v>
      </c>
      <c r="AJ116" s="132">
        <f>IF(ISBLANK(#REF!),"",MAX(AG116:AI116))</f>
        <v>0</v>
      </c>
      <c r="AK116" s="187">
        <f>IF(ISBLANK(#REF!),"",AA116+SUM(AD116:AF116,AJ116))</f>
        <v>8.379999999999999</v>
      </c>
    </row>
    <row r="117" spans="1:37" s="134" customFormat="1">
      <c r="A117" s="115">
        <f>IF(ISBLANK(#REF!),"",IF(ISNUMBER(A116),A116+1,1))</f>
        <v>107</v>
      </c>
      <c r="B117" s="134" t="s">
        <v>593</v>
      </c>
      <c r="C117" s="134" t="s">
        <v>461</v>
      </c>
      <c r="D117" s="134" t="s">
        <v>96</v>
      </c>
      <c r="E117" s="134" t="s">
        <v>39</v>
      </c>
      <c r="F117" s="134" t="s">
        <v>88</v>
      </c>
      <c r="G117" s="134" t="s">
        <v>15</v>
      </c>
      <c r="H117" s="134" t="s">
        <v>12</v>
      </c>
      <c r="I117" s="134" t="s">
        <v>13</v>
      </c>
      <c r="J117" s="135">
        <v>40228</v>
      </c>
      <c r="K117" s="136">
        <v>7.64</v>
      </c>
      <c r="L117" s="137"/>
      <c r="M117" s="137" t="s">
        <v>12</v>
      </c>
      <c r="N117" s="137"/>
      <c r="O117" s="137"/>
      <c r="P117" s="134">
        <v>0</v>
      </c>
      <c r="Q117" s="134">
        <v>0</v>
      </c>
      <c r="R117" s="134">
        <v>0</v>
      </c>
      <c r="S117" s="134">
        <v>0</v>
      </c>
      <c r="T117" s="134">
        <v>11</v>
      </c>
      <c r="U117" s="134">
        <v>21</v>
      </c>
      <c r="V117" s="138"/>
      <c r="W117" s="139"/>
      <c r="X117" s="137"/>
      <c r="Y117" s="137" t="s">
        <v>14</v>
      </c>
      <c r="Z117" s="137" t="s">
        <v>14</v>
      </c>
      <c r="AA117" s="131">
        <f>IF(ISBLANK(#REF!),"",IF(K117&gt;5,ROUND(0.5*(K117-5),2),0))</f>
        <v>1.32</v>
      </c>
      <c r="AB117" s="131">
        <f>IF(ISBLANK(#REF!),"",IF(L117="ΝΑΙ",6,(IF(M117="ΝΑΙ",4,0))))</f>
        <v>4</v>
      </c>
      <c r="AC117" s="131">
        <f>IF(ISBLANK(#REF!),"",IF(E117="ΠΕ23",IF(N117="ΝΑΙ",3,(IF(O117="ΝΑΙ",2,0))),IF(N117="ΝΑΙ",3,(IF(O117="ΝΑΙ",2,0)))))</f>
        <v>0</v>
      </c>
      <c r="AD117" s="131">
        <f>IF(ISBLANK(#REF!),"",MAX(AB117:AC117))</f>
        <v>4</v>
      </c>
      <c r="AE117" s="131">
        <f>IF(ISBLANK(#REF!),"",MIN(3,0.5*INT((P117*12+Q117+ROUND(R117/30,0))/6)))</f>
        <v>0</v>
      </c>
      <c r="AF117" s="131">
        <f>IF(ISBLANK(#REF!),"",0.25*(S117*12+T117+ROUND(U117/30,0)))</f>
        <v>3</v>
      </c>
      <c r="AG117" s="132">
        <f>IF(ISBLANK(#REF!),"",IF(V117&gt;=67%,7,0))</f>
        <v>0</v>
      </c>
      <c r="AH117" s="132">
        <f>IF(ISBLANK(#REF!),"",IF(W117&gt;=1,7,0))</f>
        <v>0</v>
      </c>
      <c r="AI117" s="132">
        <f>IF(ISBLANK(#REF!),"",IF(X117="ΠΟΛΥΤΕΚΝΟΣ",7,IF(X117="ΤΡΙΤΕΚΝΟΣ",3,0)))</f>
        <v>0</v>
      </c>
      <c r="AJ117" s="132">
        <f>IF(ISBLANK(#REF!),"",MAX(AG117:AI117))</f>
        <v>0</v>
      </c>
      <c r="AK117" s="187">
        <f>IF(ISBLANK(#REF!),"",AA117+SUM(AD117:AF117,AJ117))</f>
        <v>8.32</v>
      </c>
    </row>
    <row r="118" spans="1:37" s="134" customFormat="1">
      <c r="A118" s="115">
        <f>IF(ISBLANK(#REF!),"",IF(ISNUMBER(A117),A117+1,1))</f>
        <v>108</v>
      </c>
      <c r="B118" s="134" t="s">
        <v>617</v>
      </c>
      <c r="C118" s="134" t="s">
        <v>134</v>
      </c>
      <c r="D118" s="134" t="s">
        <v>107</v>
      </c>
      <c r="E118" s="134" t="s">
        <v>39</v>
      </c>
      <c r="F118" s="134" t="s">
        <v>88</v>
      </c>
      <c r="G118" s="134" t="s">
        <v>15</v>
      </c>
      <c r="H118" s="134" t="s">
        <v>12</v>
      </c>
      <c r="I118" s="134" t="s">
        <v>13</v>
      </c>
      <c r="J118" s="135">
        <v>39711</v>
      </c>
      <c r="K118" s="136">
        <v>8.0399999999999991</v>
      </c>
      <c r="L118" s="137"/>
      <c r="M118" s="137" t="s">
        <v>12</v>
      </c>
      <c r="N118" s="137"/>
      <c r="O118" s="137"/>
      <c r="P118" s="134">
        <v>2</v>
      </c>
      <c r="Q118" s="134">
        <v>3</v>
      </c>
      <c r="R118" s="134">
        <v>28</v>
      </c>
      <c r="S118" s="134">
        <v>0</v>
      </c>
      <c r="T118" s="134">
        <v>3</v>
      </c>
      <c r="U118" s="134">
        <v>11</v>
      </c>
      <c r="V118" s="138"/>
      <c r="W118" s="139"/>
      <c r="X118" s="137"/>
      <c r="Y118" s="137" t="s">
        <v>14</v>
      </c>
      <c r="Z118" s="137" t="s">
        <v>14</v>
      </c>
      <c r="AA118" s="131">
        <f>IF(ISBLANK(#REF!),"",IF(K118&gt;5,ROUND(0.5*(K118-5),2),0))</f>
        <v>1.52</v>
      </c>
      <c r="AB118" s="131">
        <f>IF(ISBLANK(#REF!),"",IF(L118="ΝΑΙ",6,(IF(M118="ΝΑΙ",4,0))))</f>
        <v>4</v>
      </c>
      <c r="AC118" s="131">
        <f>IF(ISBLANK(#REF!),"",IF(E118="ΠΕ23",IF(N118="ΝΑΙ",3,(IF(O118="ΝΑΙ",2,0))),IF(N118="ΝΑΙ",3,(IF(O118="ΝΑΙ",2,0)))))</f>
        <v>0</v>
      </c>
      <c r="AD118" s="131">
        <f>IF(ISBLANK(#REF!),"",MAX(AB118:AC118))</f>
        <v>4</v>
      </c>
      <c r="AE118" s="131">
        <f>IF(ISBLANK(#REF!),"",MIN(3,0.5*INT((P118*12+Q118+ROUND(R118/30,0))/6)))</f>
        <v>2</v>
      </c>
      <c r="AF118" s="131">
        <f>IF(ISBLANK(#REF!),"",0.25*(S118*12+T118+ROUND(U118/30,0)))</f>
        <v>0.75</v>
      </c>
      <c r="AG118" s="132">
        <f>IF(ISBLANK(#REF!),"",IF(V118&gt;=67%,7,0))</f>
        <v>0</v>
      </c>
      <c r="AH118" s="132">
        <f>IF(ISBLANK(#REF!),"",IF(W118&gt;=1,7,0))</f>
        <v>0</v>
      </c>
      <c r="AI118" s="132">
        <f>IF(ISBLANK(#REF!),"",IF(X118="ΠΟΛΥΤΕΚΝΟΣ",7,IF(X118="ΤΡΙΤΕΚΝΟΣ",3,0)))</f>
        <v>0</v>
      </c>
      <c r="AJ118" s="132">
        <f>IF(ISBLANK(#REF!),"",MAX(AG118:AI118))</f>
        <v>0</v>
      </c>
      <c r="AK118" s="187">
        <f>IF(ISBLANK(#REF!),"",AA118+SUM(AD118:AF118,AJ118))</f>
        <v>8.27</v>
      </c>
    </row>
    <row r="119" spans="1:37" s="134" customFormat="1">
      <c r="A119" s="115">
        <f>IF(ISBLANK(#REF!),"",IF(ISNUMBER(A118),A118+1,1))</f>
        <v>109</v>
      </c>
      <c r="B119" s="134" t="s">
        <v>629</v>
      </c>
      <c r="C119" s="134" t="s">
        <v>630</v>
      </c>
      <c r="D119" s="134" t="s">
        <v>167</v>
      </c>
      <c r="E119" s="134" t="s">
        <v>39</v>
      </c>
      <c r="F119" s="134" t="s">
        <v>88</v>
      </c>
      <c r="G119" s="134" t="s">
        <v>15</v>
      </c>
      <c r="H119" s="134" t="s">
        <v>12</v>
      </c>
      <c r="I119" s="134" t="s">
        <v>13</v>
      </c>
      <c r="J119" s="135">
        <v>37952</v>
      </c>
      <c r="K119" s="136">
        <v>5.95</v>
      </c>
      <c r="L119" s="137"/>
      <c r="M119" s="137" t="s">
        <v>12</v>
      </c>
      <c r="N119" s="137"/>
      <c r="O119" s="137"/>
      <c r="P119" s="134">
        <v>0</v>
      </c>
      <c r="Q119" s="134">
        <v>2</v>
      </c>
      <c r="R119" s="134">
        <v>21</v>
      </c>
      <c r="S119" s="134">
        <v>1</v>
      </c>
      <c r="T119" s="134">
        <v>2</v>
      </c>
      <c r="U119" s="134">
        <v>11</v>
      </c>
      <c r="V119" s="138"/>
      <c r="W119" s="139"/>
      <c r="X119" s="137"/>
      <c r="Y119" s="137" t="s">
        <v>14</v>
      </c>
      <c r="Z119" s="137" t="s">
        <v>14</v>
      </c>
      <c r="AA119" s="131">
        <f>IF(ISBLANK(#REF!),"",IF(K119&gt;5,ROUND(0.5*(K119-5),2),0))</f>
        <v>0.48</v>
      </c>
      <c r="AB119" s="131">
        <f>IF(ISBLANK(#REF!),"",IF(L119="ΝΑΙ",6,(IF(M119="ΝΑΙ",4,0))))</f>
        <v>4</v>
      </c>
      <c r="AC119" s="131">
        <f>IF(ISBLANK(#REF!),"",IF(E119="ΠΕ23",IF(N119="ΝΑΙ",3,(IF(O119="ΝΑΙ",2,0))),IF(N119="ΝΑΙ",3,(IF(O119="ΝΑΙ",2,0)))))</f>
        <v>0</v>
      </c>
      <c r="AD119" s="131">
        <f>IF(ISBLANK(#REF!),"",MAX(AB119:AC119))</f>
        <v>4</v>
      </c>
      <c r="AE119" s="131">
        <f>IF(ISBLANK(#REF!),"",MIN(3,0.5*INT((P119*12+Q119+ROUND(R119/30,0))/6)))</f>
        <v>0</v>
      </c>
      <c r="AF119" s="131">
        <f>IF(ISBLANK(#REF!),"",0.25*(S119*12+T119+ROUND(U119/30,0)))</f>
        <v>3.5</v>
      </c>
      <c r="AG119" s="132">
        <f>IF(ISBLANK(#REF!),"",IF(V119&gt;=67%,7,0))</f>
        <v>0</v>
      </c>
      <c r="AH119" s="132">
        <f>IF(ISBLANK(#REF!),"",IF(W119&gt;=1,7,0))</f>
        <v>0</v>
      </c>
      <c r="AI119" s="132">
        <f>IF(ISBLANK(#REF!),"",IF(X119="ΠΟΛΥΤΕΚΝΟΣ",7,IF(X119="ΤΡΙΤΕΚΝΟΣ",3,0)))</f>
        <v>0</v>
      </c>
      <c r="AJ119" s="132">
        <f>IF(ISBLANK(#REF!),"",MAX(AG119:AI119))</f>
        <v>0</v>
      </c>
      <c r="AK119" s="187">
        <f>IF(ISBLANK(#REF!),"",AA119+SUM(AD119:AF119,AJ119))</f>
        <v>7.98</v>
      </c>
    </row>
    <row r="120" spans="1:37" s="134" customFormat="1">
      <c r="A120" s="115">
        <f>IF(ISBLANK(#REF!),"",IF(ISNUMBER(A119),A119+1,1))</f>
        <v>110</v>
      </c>
      <c r="B120" s="134" t="s">
        <v>485</v>
      </c>
      <c r="C120" s="134" t="s">
        <v>486</v>
      </c>
      <c r="D120" s="134" t="s">
        <v>144</v>
      </c>
      <c r="E120" s="134" t="s">
        <v>39</v>
      </c>
      <c r="F120" s="134" t="s">
        <v>88</v>
      </c>
      <c r="G120" s="134" t="s">
        <v>15</v>
      </c>
      <c r="H120" s="134" t="s">
        <v>12</v>
      </c>
      <c r="I120" s="134" t="s">
        <v>13</v>
      </c>
      <c r="J120" s="135">
        <v>37534</v>
      </c>
      <c r="K120" s="136">
        <v>7.43</v>
      </c>
      <c r="L120" s="137"/>
      <c r="M120" s="137"/>
      <c r="N120" s="137"/>
      <c r="O120" s="137"/>
      <c r="P120" s="134">
        <v>7</v>
      </c>
      <c r="Q120" s="134">
        <v>9</v>
      </c>
      <c r="R120" s="134">
        <v>14</v>
      </c>
      <c r="S120" s="134">
        <v>1</v>
      </c>
      <c r="T120" s="134">
        <v>1</v>
      </c>
      <c r="U120" s="134">
        <v>2</v>
      </c>
      <c r="V120" s="138"/>
      <c r="W120" s="139"/>
      <c r="X120" s="137"/>
      <c r="Y120" s="137" t="s">
        <v>14</v>
      </c>
      <c r="Z120" s="137" t="s">
        <v>14</v>
      </c>
      <c r="AA120" s="131">
        <f>IF(ISBLANK(#REF!),"",IF(K120&gt;5,ROUND(0.5*(K120-5),2),0))</f>
        <v>1.22</v>
      </c>
      <c r="AB120" s="131">
        <f>IF(ISBLANK(#REF!),"",IF(L120="ΝΑΙ",6,(IF(M120="ΝΑΙ",4,0))))</f>
        <v>0</v>
      </c>
      <c r="AC120" s="131">
        <f>IF(ISBLANK(#REF!),"",IF(E120="ΠΕ23",IF(N120="ΝΑΙ",3,(IF(O120="ΝΑΙ",2,0))),IF(N120="ΝΑΙ",3,(IF(O120="ΝΑΙ",2,0)))))</f>
        <v>0</v>
      </c>
      <c r="AD120" s="131">
        <f>IF(ISBLANK(#REF!),"",MAX(AB120:AC120))</f>
        <v>0</v>
      </c>
      <c r="AE120" s="131">
        <f>IF(ISBLANK(#REF!),"",MIN(3,0.5*INT((P120*12+Q120+ROUND(R120/30,0))/6)))</f>
        <v>3</v>
      </c>
      <c r="AF120" s="131">
        <f>IF(ISBLANK(#REF!),"",0.25*(S120*12+T120+ROUND(U120/30,0)))</f>
        <v>3.25</v>
      </c>
      <c r="AG120" s="132">
        <f>IF(ISBLANK(#REF!),"",IF(V120&gt;=67%,7,0))</f>
        <v>0</v>
      </c>
      <c r="AH120" s="132">
        <f>IF(ISBLANK(#REF!),"",IF(W120&gt;=1,7,0))</f>
        <v>0</v>
      </c>
      <c r="AI120" s="132">
        <f>IF(ISBLANK(#REF!),"",IF(X120="ΠΟΛΥΤΕΚΝΟΣ",7,IF(X120="ΤΡΙΤΕΚΝΟΣ",3,0)))</f>
        <v>0</v>
      </c>
      <c r="AJ120" s="132">
        <f>IF(ISBLANK(#REF!),"",MAX(AG120:AI120))</f>
        <v>0</v>
      </c>
      <c r="AK120" s="187">
        <f>IF(ISBLANK(#REF!),"",AA120+SUM(AD120:AF120,AJ120))</f>
        <v>7.47</v>
      </c>
    </row>
    <row r="121" spans="1:37" s="134" customFormat="1">
      <c r="A121" s="115">
        <f>IF(ISBLANK(#REF!),"",IF(ISNUMBER(A120),A120+1,1))</f>
        <v>111</v>
      </c>
      <c r="B121" s="134" t="s">
        <v>627</v>
      </c>
      <c r="C121" s="134" t="s">
        <v>154</v>
      </c>
      <c r="D121" s="134" t="s">
        <v>147</v>
      </c>
      <c r="E121" s="134" t="s">
        <v>39</v>
      </c>
      <c r="F121" s="134" t="s">
        <v>88</v>
      </c>
      <c r="G121" s="134" t="s">
        <v>15</v>
      </c>
      <c r="H121" s="134" t="s">
        <v>12</v>
      </c>
      <c r="I121" s="134" t="s">
        <v>13</v>
      </c>
      <c r="J121" s="135">
        <v>39276</v>
      </c>
      <c r="K121" s="136">
        <v>8.6</v>
      </c>
      <c r="L121" s="137"/>
      <c r="M121" s="137" t="s">
        <v>12</v>
      </c>
      <c r="N121" s="137"/>
      <c r="O121" s="137"/>
      <c r="P121" s="134">
        <v>0</v>
      </c>
      <c r="Q121" s="134">
        <v>10</v>
      </c>
      <c r="R121" s="134">
        <v>0</v>
      </c>
      <c r="S121" s="134">
        <v>0</v>
      </c>
      <c r="T121" s="134">
        <v>4</v>
      </c>
      <c r="U121" s="134">
        <v>6</v>
      </c>
      <c r="V121" s="138"/>
      <c r="W121" s="139"/>
      <c r="X121" s="137"/>
      <c r="Y121" s="137" t="s">
        <v>14</v>
      </c>
      <c r="Z121" s="137" t="s">
        <v>14</v>
      </c>
      <c r="AA121" s="131">
        <f>IF(ISBLANK(#REF!),"",IF(K121&gt;5,ROUND(0.5*(K121-5),2),0))</f>
        <v>1.8</v>
      </c>
      <c r="AB121" s="131">
        <f>IF(ISBLANK(#REF!),"",IF(L121="ΝΑΙ",6,(IF(M121="ΝΑΙ",4,0))))</f>
        <v>4</v>
      </c>
      <c r="AC121" s="131">
        <f>IF(ISBLANK(#REF!),"",IF(E121="ΠΕ23",IF(N121="ΝΑΙ",3,(IF(O121="ΝΑΙ",2,0))),IF(N121="ΝΑΙ",3,(IF(O121="ΝΑΙ",2,0)))))</f>
        <v>0</v>
      </c>
      <c r="AD121" s="131">
        <f>IF(ISBLANK(#REF!),"",MAX(AB121:AC121))</f>
        <v>4</v>
      </c>
      <c r="AE121" s="131">
        <f>IF(ISBLANK(#REF!),"",MIN(3,0.5*INT((P121*12+Q121+ROUND(R121/30,0))/6)))</f>
        <v>0.5</v>
      </c>
      <c r="AF121" s="131">
        <f>IF(ISBLANK(#REF!),"",0.25*(S121*12+T121+ROUND(U121/30,0)))</f>
        <v>1</v>
      </c>
      <c r="AG121" s="132">
        <f>IF(ISBLANK(#REF!),"",IF(V121&gt;=67%,7,0))</f>
        <v>0</v>
      </c>
      <c r="AH121" s="132">
        <f>IF(ISBLANK(#REF!),"",IF(W121&gt;=1,7,0))</f>
        <v>0</v>
      </c>
      <c r="AI121" s="132">
        <f>IF(ISBLANK(#REF!),"",IF(X121="ΠΟΛΥΤΕΚΝΟΣ",7,IF(X121="ΤΡΙΤΕΚΝΟΣ",3,0)))</f>
        <v>0</v>
      </c>
      <c r="AJ121" s="132">
        <f>IF(ISBLANK(#REF!),"",MAX(AG121:AI121))</f>
        <v>0</v>
      </c>
      <c r="AK121" s="187">
        <f>IF(ISBLANK(#REF!),"",AA121+SUM(AD121:AF121,AJ121))</f>
        <v>7.3</v>
      </c>
    </row>
    <row r="122" spans="1:37" s="134" customFormat="1">
      <c r="A122" s="115">
        <f>IF(ISBLANK(#REF!),"",IF(ISNUMBER(A121),A121+1,1))</f>
        <v>112</v>
      </c>
      <c r="B122" s="134" t="s">
        <v>368</v>
      </c>
      <c r="C122" s="134" t="s">
        <v>132</v>
      </c>
      <c r="D122" s="134" t="s">
        <v>184</v>
      </c>
      <c r="E122" s="134" t="s">
        <v>39</v>
      </c>
      <c r="F122" s="134" t="s">
        <v>88</v>
      </c>
      <c r="G122" s="134" t="s">
        <v>15</v>
      </c>
      <c r="H122" s="134" t="s">
        <v>12</v>
      </c>
      <c r="I122" s="134" t="s">
        <v>13</v>
      </c>
      <c r="J122" s="135">
        <v>37554</v>
      </c>
      <c r="K122" s="136">
        <v>7.97</v>
      </c>
      <c r="L122" s="137"/>
      <c r="M122" s="137"/>
      <c r="N122" s="137"/>
      <c r="O122" s="137"/>
      <c r="P122" s="134">
        <v>0</v>
      </c>
      <c r="Q122" s="134">
        <v>9</v>
      </c>
      <c r="R122" s="134">
        <v>13</v>
      </c>
      <c r="S122" s="134">
        <v>0</v>
      </c>
      <c r="T122" s="134">
        <v>9</v>
      </c>
      <c r="U122" s="134">
        <v>12</v>
      </c>
      <c r="V122" s="138"/>
      <c r="W122" s="139"/>
      <c r="X122" s="137" t="s">
        <v>31</v>
      </c>
      <c r="Y122" s="137" t="s">
        <v>14</v>
      </c>
      <c r="Z122" s="137" t="s">
        <v>14</v>
      </c>
      <c r="AA122" s="131">
        <f>IF(ISBLANK(#REF!),"",IF(K122&gt;5,ROUND(0.5*(K122-5),2),0))</f>
        <v>1.49</v>
      </c>
      <c r="AB122" s="131">
        <f>IF(ISBLANK(#REF!),"",IF(L122="ΝΑΙ",6,(IF(M122="ΝΑΙ",4,0))))</f>
        <v>0</v>
      </c>
      <c r="AC122" s="131">
        <f>IF(ISBLANK(#REF!),"",IF(E122="ΠΕ23",IF(N122="ΝΑΙ",3,(IF(O122="ΝΑΙ",2,0))),IF(N122="ΝΑΙ",3,(IF(O122="ΝΑΙ",2,0)))))</f>
        <v>0</v>
      </c>
      <c r="AD122" s="131">
        <f>IF(ISBLANK(#REF!),"",MAX(AB122:AC122))</f>
        <v>0</v>
      </c>
      <c r="AE122" s="131">
        <f>IF(ISBLANK(#REF!),"",MIN(3,0.5*INT((P122*12+Q122+ROUND(R122/30,0))/6)))</f>
        <v>0.5</v>
      </c>
      <c r="AF122" s="131">
        <f>IF(ISBLANK(#REF!),"",0.25*(S122*12+T122+ROUND(U122/30,0)))</f>
        <v>2.25</v>
      </c>
      <c r="AG122" s="132">
        <f>IF(ISBLANK(#REF!),"",IF(V122&gt;=67%,7,0))</f>
        <v>0</v>
      </c>
      <c r="AH122" s="132">
        <f>IF(ISBLANK(#REF!),"",IF(W122&gt;=1,7,0))</f>
        <v>0</v>
      </c>
      <c r="AI122" s="132">
        <f>IF(ISBLANK(#REF!),"",IF(X122="ΠΟΛΥΤΕΚΝΟΣ",7,IF(X122="ΤΡΙΤΕΚΝΟΣ",3,0)))</f>
        <v>3</v>
      </c>
      <c r="AJ122" s="132">
        <f>IF(ISBLANK(#REF!),"",MAX(AG122:AI122))</f>
        <v>3</v>
      </c>
      <c r="AK122" s="187">
        <f>IF(ISBLANK(#REF!),"",AA122+SUM(AD122:AF122,AJ122))</f>
        <v>7.24</v>
      </c>
    </row>
    <row r="123" spans="1:37" s="134" customFormat="1">
      <c r="A123" s="115">
        <f>IF(ISBLANK(#REF!),"",IF(ISNUMBER(A122),A122+1,1))</f>
        <v>113</v>
      </c>
      <c r="B123" s="134" t="s">
        <v>487</v>
      </c>
      <c r="C123" s="134" t="s">
        <v>109</v>
      </c>
      <c r="D123" s="134" t="s">
        <v>488</v>
      </c>
      <c r="E123" s="134" t="s">
        <v>39</v>
      </c>
      <c r="F123" s="134" t="s">
        <v>88</v>
      </c>
      <c r="G123" s="134" t="s">
        <v>15</v>
      </c>
      <c r="H123" s="134" t="s">
        <v>12</v>
      </c>
      <c r="I123" s="134" t="s">
        <v>13</v>
      </c>
      <c r="J123" s="135">
        <v>39288</v>
      </c>
      <c r="K123" s="136">
        <v>7.99</v>
      </c>
      <c r="L123" s="137"/>
      <c r="M123" s="137" t="s">
        <v>12</v>
      </c>
      <c r="N123" s="137"/>
      <c r="O123" s="137"/>
      <c r="P123" s="134">
        <v>0</v>
      </c>
      <c r="Q123" s="134">
        <v>10</v>
      </c>
      <c r="R123" s="134">
        <v>9</v>
      </c>
      <c r="S123" s="134">
        <v>0</v>
      </c>
      <c r="T123" s="134">
        <v>4</v>
      </c>
      <c r="U123" s="134">
        <v>9</v>
      </c>
      <c r="V123" s="138"/>
      <c r="W123" s="139"/>
      <c r="X123" s="137"/>
      <c r="Y123" s="137" t="s">
        <v>14</v>
      </c>
      <c r="Z123" s="137" t="s">
        <v>14</v>
      </c>
      <c r="AA123" s="131">
        <f>IF(ISBLANK(#REF!),"",IF(K123&gt;5,ROUND(0.5*(K123-5),2),0))</f>
        <v>1.5</v>
      </c>
      <c r="AB123" s="131">
        <f>IF(ISBLANK(#REF!),"",IF(L123="ΝΑΙ",6,(IF(M123="ΝΑΙ",4,0))))</f>
        <v>4</v>
      </c>
      <c r="AC123" s="131">
        <f>IF(ISBLANK(#REF!),"",IF(E123="ΠΕ23",IF(N123="ΝΑΙ",3,(IF(O123="ΝΑΙ",2,0))),IF(N123="ΝΑΙ",3,(IF(O123="ΝΑΙ",2,0)))))</f>
        <v>0</v>
      </c>
      <c r="AD123" s="131">
        <f>IF(ISBLANK(#REF!),"",MAX(AB123:AC123))</f>
        <v>4</v>
      </c>
      <c r="AE123" s="131">
        <f>IF(ISBLANK(#REF!),"",MIN(3,0.5*INT((P123*12+Q123+ROUND(R123/30,0))/6)))</f>
        <v>0.5</v>
      </c>
      <c r="AF123" s="131">
        <f>IF(ISBLANK(#REF!),"",0.25*(S123*12+T123+ROUND(U123/30,0)))</f>
        <v>1</v>
      </c>
      <c r="AG123" s="132">
        <f>IF(ISBLANK(#REF!),"",IF(V123&gt;=67%,7,0))</f>
        <v>0</v>
      </c>
      <c r="AH123" s="132">
        <f>IF(ISBLANK(#REF!),"",IF(W123&gt;=1,7,0))</f>
        <v>0</v>
      </c>
      <c r="AI123" s="132">
        <f>IF(ISBLANK(#REF!),"",IF(X123="ΠΟΛΥΤΕΚΝΟΣ",7,IF(X123="ΤΡΙΤΕΚΝΟΣ",3,0)))</f>
        <v>0</v>
      </c>
      <c r="AJ123" s="132">
        <f>IF(ISBLANK(#REF!),"",MAX(AG123:AI123))</f>
        <v>0</v>
      </c>
      <c r="AK123" s="187">
        <f>IF(ISBLANK(#REF!),"",AA123+SUM(AD123:AF123,AJ123))</f>
        <v>7</v>
      </c>
    </row>
    <row r="124" spans="1:37" s="134" customFormat="1">
      <c r="A124" s="115">
        <f>IF(ISBLANK(#REF!),"",IF(ISNUMBER(A123),A123+1,1))</f>
        <v>114</v>
      </c>
      <c r="B124" s="134" t="s">
        <v>645</v>
      </c>
      <c r="C124" s="134" t="s">
        <v>442</v>
      </c>
      <c r="D124" s="134" t="s">
        <v>167</v>
      </c>
      <c r="E124" s="134" t="s">
        <v>39</v>
      </c>
      <c r="F124" s="134" t="s">
        <v>88</v>
      </c>
      <c r="G124" s="134" t="s">
        <v>15</v>
      </c>
      <c r="H124" s="134" t="s">
        <v>12</v>
      </c>
      <c r="I124" s="134" t="s">
        <v>13</v>
      </c>
      <c r="J124" s="135">
        <v>41190</v>
      </c>
      <c r="K124" s="136">
        <v>8</v>
      </c>
      <c r="L124" s="137"/>
      <c r="M124" s="137"/>
      <c r="N124" s="137"/>
      <c r="O124" s="137"/>
      <c r="P124" s="134">
        <v>2</v>
      </c>
      <c r="Q124" s="134">
        <v>7</v>
      </c>
      <c r="R124" s="134">
        <v>6</v>
      </c>
      <c r="S124" s="134">
        <v>1</v>
      </c>
      <c r="T124" s="134">
        <v>0</v>
      </c>
      <c r="U124" s="134">
        <v>14</v>
      </c>
      <c r="V124" s="138"/>
      <c r="W124" s="139"/>
      <c r="X124" s="137"/>
      <c r="Y124" s="137" t="s">
        <v>14</v>
      </c>
      <c r="Z124" s="137" t="s">
        <v>14</v>
      </c>
      <c r="AA124" s="131">
        <f>IF(ISBLANK(#REF!),"",IF(K124&gt;5,ROUND(0.5*(K124-5),2),0))</f>
        <v>1.5</v>
      </c>
      <c r="AB124" s="131">
        <f>IF(ISBLANK(#REF!),"",IF(L124="ΝΑΙ",6,(IF(M124="ΝΑΙ",4,0))))</f>
        <v>0</v>
      </c>
      <c r="AC124" s="131">
        <f>IF(ISBLANK(#REF!),"",IF(E124="ΠΕ23",IF(N124="ΝΑΙ",3,(IF(O124="ΝΑΙ",2,0))),IF(N124="ΝΑΙ",3,(IF(O124="ΝΑΙ",2,0)))))</f>
        <v>0</v>
      </c>
      <c r="AD124" s="131">
        <f>IF(ISBLANK(#REF!),"",MAX(AB124:AC124))</f>
        <v>0</v>
      </c>
      <c r="AE124" s="131">
        <f>IF(ISBLANK(#REF!),"",MIN(3,0.5*INT((P124*12+Q124+ROUND(R124/30,0))/6)))</f>
        <v>2.5</v>
      </c>
      <c r="AF124" s="131">
        <f>IF(ISBLANK(#REF!),"",0.25*(S124*12+T124+ROUND(U124/30,0)))</f>
        <v>3</v>
      </c>
      <c r="AG124" s="132">
        <f>IF(ISBLANK(#REF!),"",IF(V124&gt;=67%,7,0))</f>
        <v>0</v>
      </c>
      <c r="AH124" s="132">
        <f>IF(ISBLANK(#REF!),"",IF(W124&gt;=1,7,0))</f>
        <v>0</v>
      </c>
      <c r="AI124" s="132">
        <f>IF(ISBLANK(#REF!),"",IF(X124="ΠΟΛΥΤΕΚΝΟΣ",7,IF(X124="ΤΡΙΤΕΚΝΟΣ",3,0)))</f>
        <v>0</v>
      </c>
      <c r="AJ124" s="132">
        <f>IF(ISBLANK(#REF!),"",MAX(AG124:AI124))</f>
        <v>0</v>
      </c>
      <c r="AK124" s="187">
        <f>IF(ISBLANK(#REF!),"",AA124+SUM(AD124:AF124,AJ124))</f>
        <v>7</v>
      </c>
    </row>
    <row r="125" spans="1:37" s="134" customFormat="1">
      <c r="A125" s="115">
        <f>IF(ISBLANK(#REF!),"",IF(ISNUMBER(A124),A124+1,1))</f>
        <v>115</v>
      </c>
      <c r="B125" s="134" t="s">
        <v>636</v>
      </c>
      <c r="C125" s="134" t="s">
        <v>637</v>
      </c>
      <c r="D125" s="134" t="s">
        <v>112</v>
      </c>
      <c r="E125" s="134" t="s">
        <v>39</v>
      </c>
      <c r="F125" s="134" t="s">
        <v>88</v>
      </c>
      <c r="G125" s="134" t="s">
        <v>15</v>
      </c>
      <c r="H125" s="134" t="s">
        <v>12</v>
      </c>
      <c r="I125" s="134" t="s">
        <v>13</v>
      </c>
      <c r="J125" s="135">
        <v>37071</v>
      </c>
      <c r="K125" s="136">
        <v>8.4600000000000009</v>
      </c>
      <c r="L125" s="137"/>
      <c r="M125" s="137" t="s">
        <v>12</v>
      </c>
      <c r="N125" s="137"/>
      <c r="O125" s="137"/>
      <c r="P125" s="134">
        <v>0</v>
      </c>
      <c r="Q125" s="134">
        <v>0</v>
      </c>
      <c r="R125" s="134">
        <v>0</v>
      </c>
      <c r="S125" s="134">
        <v>0</v>
      </c>
      <c r="T125" s="134">
        <v>4</v>
      </c>
      <c r="U125" s="134">
        <v>24</v>
      </c>
      <c r="V125" s="138"/>
      <c r="W125" s="139"/>
      <c r="X125" s="137"/>
      <c r="Y125" s="137" t="s">
        <v>14</v>
      </c>
      <c r="Z125" s="137" t="s">
        <v>14</v>
      </c>
      <c r="AA125" s="131">
        <f>IF(ISBLANK(#REF!),"",IF(K125&gt;5,ROUND(0.5*(K125-5),2),0))</f>
        <v>1.73</v>
      </c>
      <c r="AB125" s="131">
        <f>IF(ISBLANK(#REF!),"",IF(L125="ΝΑΙ",6,(IF(M125="ΝΑΙ",4,0))))</f>
        <v>4</v>
      </c>
      <c r="AC125" s="131">
        <f>IF(ISBLANK(#REF!),"",IF(E125="ΠΕ23",IF(N125="ΝΑΙ",3,(IF(O125="ΝΑΙ",2,0))),IF(N125="ΝΑΙ",3,(IF(O125="ΝΑΙ",2,0)))))</f>
        <v>0</v>
      </c>
      <c r="AD125" s="131">
        <f>IF(ISBLANK(#REF!),"",MAX(AB125:AC125))</f>
        <v>4</v>
      </c>
      <c r="AE125" s="131">
        <f>IF(ISBLANK(#REF!),"",MIN(3,0.5*INT((P125*12+Q125+ROUND(R125/30,0))/6)))</f>
        <v>0</v>
      </c>
      <c r="AF125" s="131">
        <f>IF(ISBLANK(#REF!),"",0.25*(S125*12+T125+ROUND(U125/30,0)))</f>
        <v>1.25</v>
      </c>
      <c r="AG125" s="132">
        <f>IF(ISBLANK(#REF!),"",IF(V125&gt;=67%,7,0))</f>
        <v>0</v>
      </c>
      <c r="AH125" s="132">
        <f>IF(ISBLANK(#REF!),"",IF(W125&gt;=1,7,0))</f>
        <v>0</v>
      </c>
      <c r="AI125" s="132">
        <f>IF(ISBLANK(#REF!),"",IF(X125="ΠΟΛΥΤΕΚΝΟΣ",7,IF(X125="ΤΡΙΤΕΚΝΟΣ",3,0)))</f>
        <v>0</v>
      </c>
      <c r="AJ125" s="132">
        <f>IF(ISBLANK(#REF!),"",MAX(AG125:AI125))</f>
        <v>0</v>
      </c>
      <c r="AK125" s="187">
        <f>IF(ISBLANK(#REF!),"",AA125+SUM(AD125:AF125,AJ125))</f>
        <v>6.98</v>
      </c>
    </row>
    <row r="126" spans="1:37" s="134" customFormat="1">
      <c r="A126" s="115">
        <f>IF(ISBLANK(#REF!),"",IF(ISNUMBER(A125),A125+1,1))</f>
        <v>116</v>
      </c>
      <c r="B126" s="134" t="s">
        <v>437</v>
      </c>
      <c r="C126" s="134" t="s">
        <v>136</v>
      </c>
      <c r="D126" s="134" t="s">
        <v>516</v>
      </c>
      <c r="E126" s="134" t="s">
        <v>39</v>
      </c>
      <c r="F126" s="134" t="s">
        <v>88</v>
      </c>
      <c r="G126" s="134" t="s">
        <v>15</v>
      </c>
      <c r="H126" s="134" t="s">
        <v>12</v>
      </c>
      <c r="I126" s="134" t="s">
        <v>13</v>
      </c>
      <c r="J126" s="135">
        <v>38617</v>
      </c>
      <c r="K126" s="136">
        <v>8.31</v>
      </c>
      <c r="L126" s="137"/>
      <c r="M126" s="137" t="s">
        <v>12</v>
      </c>
      <c r="N126" s="137"/>
      <c r="O126" s="137"/>
      <c r="P126" s="134">
        <v>1</v>
      </c>
      <c r="Q126" s="134">
        <v>2</v>
      </c>
      <c r="R126" s="134">
        <v>12</v>
      </c>
      <c r="S126" s="134">
        <v>0</v>
      </c>
      <c r="T126" s="134">
        <v>0</v>
      </c>
      <c r="U126" s="134">
        <v>0</v>
      </c>
      <c r="V126" s="138"/>
      <c r="W126" s="139"/>
      <c r="X126" s="137"/>
      <c r="Y126" s="137" t="s">
        <v>14</v>
      </c>
      <c r="Z126" s="137" t="s">
        <v>14</v>
      </c>
      <c r="AA126" s="131">
        <f>IF(ISBLANK(#REF!),"",IF(K126&gt;5,ROUND(0.5*(K126-5),2),0))</f>
        <v>1.66</v>
      </c>
      <c r="AB126" s="131">
        <f>IF(ISBLANK(#REF!),"",IF(L126="ΝΑΙ",6,(IF(M126="ΝΑΙ",4,0))))</f>
        <v>4</v>
      </c>
      <c r="AC126" s="131">
        <f>IF(ISBLANK(#REF!),"",IF(E126="ΠΕ23",IF(N126="ΝΑΙ",3,(IF(O126="ΝΑΙ",2,0))),IF(N126="ΝΑΙ",3,(IF(O126="ΝΑΙ",2,0)))))</f>
        <v>0</v>
      </c>
      <c r="AD126" s="131">
        <f>IF(ISBLANK(#REF!),"",MAX(AB126:AC126))</f>
        <v>4</v>
      </c>
      <c r="AE126" s="131">
        <f>IF(ISBLANK(#REF!),"",MIN(3,0.5*INT((P126*12+Q126+ROUND(R126/30,0))/6)))</f>
        <v>1</v>
      </c>
      <c r="AF126" s="131">
        <f>IF(ISBLANK(#REF!),"",0.25*(S126*12+T126+ROUND(U126/30,0)))</f>
        <v>0</v>
      </c>
      <c r="AG126" s="132">
        <f>IF(ISBLANK(#REF!),"",IF(V126&gt;=67%,7,0))</f>
        <v>0</v>
      </c>
      <c r="AH126" s="132">
        <f>IF(ISBLANK(#REF!),"",IF(W126&gt;=1,7,0))</f>
        <v>0</v>
      </c>
      <c r="AI126" s="132">
        <f>IF(ISBLANK(#REF!),"",IF(X126="ΠΟΛΥΤΕΚΝΟΣ",7,IF(X126="ΤΡΙΤΕΚΝΟΣ",3,0)))</f>
        <v>0</v>
      </c>
      <c r="AJ126" s="132">
        <f>IF(ISBLANK(#REF!),"",MAX(AG126:AI126))</f>
        <v>0</v>
      </c>
      <c r="AK126" s="187">
        <f>IF(ISBLANK(#REF!),"",AA126+SUM(AD126:AF126,AJ126))</f>
        <v>6.66</v>
      </c>
    </row>
    <row r="127" spans="1:37" s="134" customFormat="1">
      <c r="A127" s="115">
        <f>IF(ISBLANK(#REF!),"",IF(ISNUMBER(A126),A126+1,1))</f>
        <v>117</v>
      </c>
      <c r="B127" s="134" t="s">
        <v>635</v>
      </c>
      <c r="C127" s="134" t="s">
        <v>98</v>
      </c>
      <c r="D127" s="134" t="s">
        <v>127</v>
      </c>
      <c r="E127" s="134" t="s">
        <v>39</v>
      </c>
      <c r="F127" s="134" t="s">
        <v>88</v>
      </c>
      <c r="G127" s="134" t="s">
        <v>15</v>
      </c>
      <c r="H127" s="134" t="s">
        <v>12</v>
      </c>
      <c r="I127" s="134" t="s">
        <v>13</v>
      </c>
      <c r="J127" s="135">
        <v>34517</v>
      </c>
      <c r="K127" s="136">
        <v>8.19</v>
      </c>
      <c r="L127" s="137"/>
      <c r="M127" s="137"/>
      <c r="N127" s="137"/>
      <c r="O127" s="137"/>
      <c r="P127" s="134">
        <v>4</v>
      </c>
      <c r="Q127" s="134">
        <v>9</v>
      </c>
      <c r="R127" s="134">
        <v>17</v>
      </c>
      <c r="S127" s="134">
        <v>0</v>
      </c>
      <c r="T127" s="134">
        <v>7</v>
      </c>
      <c r="U127" s="134">
        <v>1</v>
      </c>
      <c r="V127" s="138"/>
      <c r="W127" s="139"/>
      <c r="X127" s="137"/>
      <c r="Y127" s="137" t="s">
        <v>12</v>
      </c>
      <c r="Z127" s="137" t="s">
        <v>14</v>
      </c>
      <c r="AA127" s="131">
        <f>IF(ISBLANK(#REF!),"",IF(K127&gt;5,ROUND(0.5*(K127-5),2),0))</f>
        <v>1.6</v>
      </c>
      <c r="AB127" s="131">
        <f>IF(ISBLANK(#REF!),"",IF(L127="ΝΑΙ",6,(IF(M127="ΝΑΙ",4,0))))</f>
        <v>0</v>
      </c>
      <c r="AC127" s="131">
        <f>IF(ISBLANK(#REF!),"",IF(E127="ΠΕ23",IF(N127="ΝΑΙ",3,(IF(O127="ΝΑΙ",2,0))),IF(N127="ΝΑΙ",3,(IF(O127="ΝΑΙ",2,0)))))</f>
        <v>0</v>
      </c>
      <c r="AD127" s="131">
        <f>IF(ISBLANK(#REF!),"",MAX(AB127:AC127))</f>
        <v>0</v>
      </c>
      <c r="AE127" s="131">
        <f>IF(ISBLANK(#REF!),"",MIN(3,0.5*INT((P127*12+Q127+ROUND(R127/30,0))/6)))</f>
        <v>3</v>
      </c>
      <c r="AF127" s="131">
        <f>IF(ISBLANK(#REF!),"",0.25*(S127*12+T127+ROUND(U127/30,0)))</f>
        <v>1.75</v>
      </c>
      <c r="AG127" s="132">
        <f>IF(ISBLANK(#REF!),"",IF(V127&gt;=67%,7,0))</f>
        <v>0</v>
      </c>
      <c r="AH127" s="132">
        <f>IF(ISBLANK(#REF!),"",IF(W127&gt;=1,7,0))</f>
        <v>0</v>
      </c>
      <c r="AI127" s="132">
        <f>IF(ISBLANK(#REF!),"",IF(X127="ΠΟΛΥΤΕΚΝΟΣ",7,IF(X127="ΤΡΙΤΕΚΝΟΣ",3,0)))</f>
        <v>0</v>
      </c>
      <c r="AJ127" s="132">
        <f>IF(ISBLANK(#REF!),"",MAX(AG127:AI127))</f>
        <v>0</v>
      </c>
      <c r="AK127" s="187">
        <f>IF(ISBLANK(#REF!),"",AA127+SUM(AD127:AF127,AJ127))</f>
        <v>6.35</v>
      </c>
    </row>
    <row r="128" spans="1:37" s="134" customFormat="1">
      <c r="A128" s="115">
        <f>IF(ISBLANK(#REF!),"",IF(ISNUMBER(A127),A127+1,1))</f>
        <v>118</v>
      </c>
      <c r="B128" s="134" t="s">
        <v>662</v>
      </c>
      <c r="C128" s="134" t="s">
        <v>151</v>
      </c>
      <c r="D128" s="134" t="s">
        <v>184</v>
      </c>
      <c r="E128" s="134" t="s">
        <v>39</v>
      </c>
      <c r="F128" s="134" t="s">
        <v>88</v>
      </c>
      <c r="G128" s="134" t="s">
        <v>15</v>
      </c>
      <c r="H128" s="134" t="s">
        <v>12</v>
      </c>
      <c r="I128" s="134" t="s">
        <v>13</v>
      </c>
      <c r="J128" s="135">
        <v>40222</v>
      </c>
      <c r="K128" s="136">
        <v>7.66</v>
      </c>
      <c r="L128" s="137"/>
      <c r="M128" s="137" t="s">
        <v>12</v>
      </c>
      <c r="N128" s="137"/>
      <c r="O128" s="137"/>
      <c r="P128" s="134">
        <v>0</v>
      </c>
      <c r="Q128" s="134">
        <v>0</v>
      </c>
      <c r="R128" s="134">
        <v>0</v>
      </c>
      <c r="S128" s="134">
        <v>0</v>
      </c>
      <c r="T128" s="134">
        <v>4</v>
      </c>
      <c r="U128" s="134">
        <v>2</v>
      </c>
      <c r="V128" s="138"/>
      <c r="W128" s="139"/>
      <c r="X128" s="137"/>
      <c r="Y128" s="137" t="s">
        <v>14</v>
      </c>
      <c r="Z128" s="137" t="s">
        <v>14</v>
      </c>
      <c r="AA128" s="131">
        <f>IF(ISBLANK(#REF!),"",IF(K128&gt;5,ROUND(0.5*(K128-5),2),0))</f>
        <v>1.33</v>
      </c>
      <c r="AB128" s="131">
        <f>IF(ISBLANK(#REF!),"",IF(L128="ΝΑΙ",6,(IF(M128="ΝΑΙ",4,0))))</f>
        <v>4</v>
      </c>
      <c r="AC128" s="131">
        <f>IF(ISBLANK(#REF!),"",IF(E128="ΠΕ23",IF(N128="ΝΑΙ",3,(IF(O128="ΝΑΙ",2,0))),IF(N128="ΝΑΙ",3,(IF(O128="ΝΑΙ",2,0)))))</f>
        <v>0</v>
      </c>
      <c r="AD128" s="131">
        <f>IF(ISBLANK(#REF!),"",MAX(AB128:AC128))</f>
        <v>4</v>
      </c>
      <c r="AE128" s="131">
        <f>IF(ISBLANK(#REF!),"",MIN(3,0.5*INT((P128*12+Q128+ROUND(R128/30,0))/6)))</f>
        <v>0</v>
      </c>
      <c r="AF128" s="131">
        <f>IF(ISBLANK(#REF!),"",0.25*(S128*12+T128+ROUND(U128/30,0)))</f>
        <v>1</v>
      </c>
      <c r="AG128" s="132">
        <f>IF(ISBLANK(#REF!),"",IF(V128&gt;=67%,7,0))</f>
        <v>0</v>
      </c>
      <c r="AH128" s="132">
        <f>IF(ISBLANK(#REF!),"",IF(W128&gt;=1,7,0))</f>
        <v>0</v>
      </c>
      <c r="AI128" s="132">
        <f>IF(ISBLANK(#REF!),"",IF(X128="ΠΟΛΥΤΕΚΝΟΣ",7,IF(X128="ΤΡΙΤΕΚΝΟΣ",3,0)))</f>
        <v>0</v>
      </c>
      <c r="AJ128" s="132">
        <f>IF(ISBLANK(#REF!),"",MAX(AG128:AI128))</f>
        <v>0</v>
      </c>
      <c r="AK128" s="187">
        <f>IF(ISBLANK(#REF!),"",AA128+SUM(AD128:AF128,AJ128))</f>
        <v>6.33</v>
      </c>
    </row>
    <row r="129" spans="1:37" s="134" customFormat="1">
      <c r="A129" s="115">
        <f>IF(ISBLANK(#REF!),"",IF(ISNUMBER(A128),A128+1,1))</f>
        <v>119</v>
      </c>
      <c r="B129" s="134" t="s">
        <v>484</v>
      </c>
      <c r="C129" s="134" t="s">
        <v>116</v>
      </c>
      <c r="D129" s="134" t="s">
        <v>96</v>
      </c>
      <c r="E129" s="134" t="s">
        <v>39</v>
      </c>
      <c r="F129" s="134" t="s">
        <v>88</v>
      </c>
      <c r="G129" s="134" t="s">
        <v>15</v>
      </c>
      <c r="H129" s="134" t="s">
        <v>12</v>
      </c>
      <c r="I129" s="134" t="s">
        <v>13</v>
      </c>
      <c r="J129" s="135">
        <v>40010</v>
      </c>
      <c r="K129" s="136">
        <v>9.4600000000000009</v>
      </c>
      <c r="L129" s="137"/>
      <c r="M129" s="137" t="s">
        <v>12</v>
      </c>
      <c r="N129" s="137"/>
      <c r="O129" s="137"/>
      <c r="P129" s="134">
        <v>0</v>
      </c>
      <c r="Q129" s="134">
        <v>0</v>
      </c>
      <c r="R129" s="134">
        <v>0</v>
      </c>
      <c r="S129" s="134">
        <v>0</v>
      </c>
      <c r="T129" s="134">
        <v>0</v>
      </c>
      <c r="U129" s="134">
        <v>0</v>
      </c>
      <c r="V129" s="138"/>
      <c r="W129" s="139"/>
      <c r="X129" s="137"/>
      <c r="Y129" s="137" t="s">
        <v>14</v>
      </c>
      <c r="Z129" s="137" t="s">
        <v>14</v>
      </c>
      <c r="AA129" s="131">
        <f>IF(ISBLANK(#REF!),"",IF(K129&gt;5,ROUND(0.5*(K129-5),2),0))</f>
        <v>2.23</v>
      </c>
      <c r="AB129" s="131">
        <f>IF(ISBLANK(#REF!),"",IF(L129="ΝΑΙ",6,(IF(M129="ΝΑΙ",4,0))))</f>
        <v>4</v>
      </c>
      <c r="AC129" s="131">
        <f>IF(ISBLANK(#REF!),"",IF(E129="ΠΕ23",IF(N129="ΝΑΙ",3,(IF(O129="ΝΑΙ",2,0))),IF(N129="ΝΑΙ",3,(IF(O129="ΝΑΙ",2,0)))))</f>
        <v>0</v>
      </c>
      <c r="AD129" s="131">
        <f>IF(ISBLANK(#REF!),"",MAX(AB129:AC129))</f>
        <v>4</v>
      </c>
      <c r="AE129" s="131">
        <f>IF(ISBLANK(#REF!),"",MIN(3,0.5*INT((P129*12+Q129+ROUND(R129/30,0))/6)))</f>
        <v>0</v>
      </c>
      <c r="AF129" s="131">
        <f>IF(ISBLANK(#REF!),"",0.25*(S129*12+T129+ROUND(U129/30,0)))</f>
        <v>0</v>
      </c>
      <c r="AG129" s="132">
        <f>IF(ISBLANK(#REF!),"",IF(V129&gt;=67%,7,0))</f>
        <v>0</v>
      </c>
      <c r="AH129" s="132">
        <f>IF(ISBLANK(#REF!),"",IF(W129&gt;=1,7,0))</f>
        <v>0</v>
      </c>
      <c r="AI129" s="132">
        <f>IF(ISBLANK(#REF!),"",IF(X129="ΠΟΛΥΤΕΚΝΟΣ",7,IF(X129="ΤΡΙΤΕΚΝΟΣ",3,0)))</f>
        <v>0</v>
      </c>
      <c r="AJ129" s="132">
        <f>IF(ISBLANK(#REF!),"",MAX(AG129:AI129))</f>
        <v>0</v>
      </c>
      <c r="AK129" s="187">
        <f>IF(ISBLANK(#REF!),"",AA129+SUM(AD129:AF129,AJ129))</f>
        <v>6.23</v>
      </c>
    </row>
    <row r="130" spans="1:37" s="134" customFormat="1">
      <c r="A130" s="115">
        <f>IF(ISBLANK(#REF!),"",IF(ISNUMBER(A129),A129+1,1))</f>
        <v>120</v>
      </c>
      <c r="B130" s="134" t="s">
        <v>449</v>
      </c>
      <c r="C130" s="134" t="s">
        <v>151</v>
      </c>
      <c r="D130" s="134" t="s">
        <v>211</v>
      </c>
      <c r="E130" s="134" t="s">
        <v>39</v>
      </c>
      <c r="F130" s="134" t="s">
        <v>88</v>
      </c>
      <c r="G130" s="134" t="s">
        <v>15</v>
      </c>
      <c r="H130" s="134" t="s">
        <v>12</v>
      </c>
      <c r="I130" s="134" t="s">
        <v>13</v>
      </c>
      <c r="J130" s="135">
        <v>38693</v>
      </c>
      <c r="K130" s="136">
        <v>8.31</v>
      </c>
      <c r="L130" s="137"/>
      <c r="M130" s="137" t="s">
        <v>12</v>
      </c>
      <c r="N130" s="137"/>
      <c r="O130" s="137"/>
      <c r="P130" s="134">
        <v>0</v>
      </c>
      <c r="Q130" s="134">
        <v>8</v>
      </c>
      <c r="R130" s="134">
        <v>6</v>
      </c>
      <c r="S130" s="134">
        <v>0</v>
      </c>
      <c r="T130" s="134">
        <v>0</v>
      </c>
      <c r="U130" s="134">
        <v>0</v>
      </c>
      <c r="V130" s="138"/>
      <c r="W130" s="139"/>
      <c r="X130" s="137"/>
      <c r="Y130" s="137" t="s">
        <v>14</v>
      </c>
      <c r="Z130" s="137" t="s">
        <v>14</v>
      </c>
      <c r="AA130" s="131">
        <f>IF(ISBLANK(#REF!),"",IF(K130&gt;5,ROUND(0.5*(K130-5),2),0))</f>
        <v>1.66</v>
      </c>
      <c r="AB130" s="131">
        <f>IF(ISBLANK(#REF!),"",IF(L130="ΝΑΙ",6,(IF(M130="ΝΑΙ",4,0))))</f>
        <v>4</v>
      </c>
      <c r="AC130" s="131">
        <f>IF(ISBLANK(#REF!),"",IF(E130="ΠΕ23",IF(N130="ΝΑΙ",3,(IF(O130="ΝΑΙ",2,0))),IF(N130="ΝΑΙ",3,(IF(O130="ΝΑΙ",2,0)))))</f>
        <v>0</v>
      </c>
      <c r="AD130" s="131">
        <f>IF(ISBLANK(#REF!),"",MAX(AB130:AC130))</f>
        <v>4</v>
      </c>
      <c r="AE130" s="131">
        <f>IF(ISBLANK(#REF!),"",MIN(3,0.5*INT((P130*12+Q130+ROUND(R130/30,0))/6)))</f>
        <v>0.5</v>
      </c>
      <c r="AF130" s="131">
        <f>IF(ISBLANK(#REF!),"",0.25*(S130*12+T130+ROUND(U130/30,0)))</f>
        <v>0</v>
      </c>
      <c r="AG130" s="132">
        <f>IF(ISBLANK(#REF!),"",IF(V130&gt;=67%,7,0))</f>
        <v>0</v>
      </c>
      <c r="AH130" s="132">
        <f>IF(ISBLANK(#REF!),"",IF(W130&gt;=1,7,0))</f>
        <v>0</v>
      </c>
      <c r="AI130" s="132">
        <f>IF(ISBLANK(#REF!),"",IF(X130="ΠΟΛΥΤΕΚΝΟΣ",7,IF(X130="ΤΡΙΤΕΚΝΟΣ",3,0)))</f>
        <v>0</v>
      </c>
      <c r="AJ130" s="132">
        <f>IF(ISBLANK(#REF!),"",MAX(AG130:AI130))</f>
        <v>0</v>
      </c>
      <c r="AK130" s="187">
        <f>IF(ISBLANK(#REF!),"",AA130+SUM(AD130:AF130,AJ130))</f>
        <v>6.16</v>
      </c>
    </row>
    <row r="131" spans="1:37" s="134" customFormat="1">
      <c r="A131" s="115">
        <f>IF(ISBLANK(#REF!),"",IF(ISNUMBER(A130),A130+1,1))</f>
        <v>121</v>
      </c>
      <c r="B131" s="134" t="s">
        <v>661</v>
      </c>
      <c r="C131" s="134" t="s">
        <v>573</v>
      </c>
      <c r="D131" s="134" t="s">
        <v>516</v>
      </c>
      <c r="E131" s="134" t="s">
        <v>39</v>
      </c>
      <c r="F131" s="134" t="s">
        <v>88</v>
      </c>
      <c r="G131" s="134" t="s">
        <v>15</v>
      </c>
      <c r="H131" s="134" t="s">
        <v>12</v>
      </c>
      <c r="I131" s="134" t="s">
        <v>13</v>
      </c>
      <c r="J131" s="135">
        <v>39276</v>
      </c>
      <c r="K131" s="136">
        <v>9.32</v>
      </c>
      <c r="L131" s="137"/>
      <c r="M131" s="137" t="s">
        <v>12</v>
      </c>
      <c r="N131" s="137"/>
      <c r="O131" s="137"/>
      <c r="P131" s="134">
        <v>0</v>
      </c>
      <c r="Q131" s="134">
        <v>0</v>
      </c>
      <c r="R131" s="134">
        <v>0</v>
      </c>
      <c r="S131" s="134">
        <v>0</v>
      </c>
      <c r="T131" s="134">
        <v>0</v>
      </c>
      <c r="U131" s="134">
        <v>0</v>
      </c>
      <c r="V131" s="138"/>
      <c r="W131" s="139"/>
      <c r="X131" s="137"/>
      <c r="Y131" s="137" t="s">
        <v>14</v>
      </c>
      <c r="Z131" s="137" t="s">
        <v>14</v>
      </c>
      <c r="AA131" s="131">
        <f>IF(ISBLANK(#REF!),"",IF(K131&gt;5,ROUND(0.5*(K131-5),2),0))</f>
        <v>2.16</v>
      </c>
      <c r="AB131" s="131">
        <f>IF(ISBLANK(#REF!),"",IF(L131="ΝΑΙ",6,(IF(M131="ΝΑΙ",4,0))))</f>
        <v>4</v>
      </c>
      <c r="AC131" s="131">
        <f>IF(ISBLANK(#REF!),"",IF(E131="ΠΕ23",IF(N131="ΝΑΙ",3,(IF(O131="ΝΑΙ",2,0))),IF(N131="ΝΑΙ",3,(IF(O131="ΝΑΙ",2,0)))))</f>
        <v>0</v>
      </c>
      <c r="AD131" s="131">
        <f>IF(ISBLANK(#REF!),"",MAX(AB131:AC131))</f>
        <v>4</v>
      </c>
      <c r="AE131" s="131">
        <f>IF(ISBLANK(#REF!),"",MIN(3,0.5*INT((P131*12+Q131+ROUND(R131/30,0))/6)))</f>
        <v>0</v>
      </c>
      <c r="AF131" s="131">
        <f>IF(ISBLANK(#REF!),"",0.25*(S131*12+T131+ROUND(U131/30,0)))</f>
        <v>0</v>
      </c>
      <c r="AG131" s="132">
        <f>IF(ISBLANK(#REF!),"",IF(V131&gt;=67%,7,0))</f>
        <v>0</v>
      </c>
      <c r="AH131" s="132">
        <f>IF(ISBLANK(#REF!),"",IF(W131&gt;=1,7,0))</f>
        <v>0</v>
      </c>
      <c r="AI131" s="132">
        <f>IF(ISBLANK(#REF!),"",IF(X131="ΠΟΛΥΤΕΚΝΟΣ",7,IF(X131="ΤΡΙΤΕΚΝΟΣ",3,0)))</f>
        <v>0</v>
      </c>
      <c r="AJ131" s="132">
        <f>IF(ISBLANK(#REF!),"",MAX(AG131:AI131))</f>
        <v>0</v>
      </c>
      <c r="AK131" s="187">
        <f>IF(ISBLANK(#REF!),"",AA131+SUM(AD131:AF131,AJ131))</f>
        <v>6.16</v>
      </c>
    </row>
    <row r="132" spans="1:37" s="134" customFormat="1">
      <c r="A132" s="115">
        <f>IF(ISBLANK(#REF!),"",IF(ISNUMBER(A131),A131+1,1))</f>
        <v>122</v>
      </c>
      <c r="B132" s="134" t="s">
        <v>666</v>
      </c>
      <c r="C132" s="134" t="s">
        <v>667</v>
      </c>
      <c r="D132" s="134" t="s">
        <v>107</v>
      </c>
      <c r="E132" s="134" t="s">
        <v>39</v>
      </c>
      <c r="F132" s="134" t="s">
        <v>88</v>
      </c>
      <c r="G132" s="134" t="s">
        <v>15</v>
      </c>
      <c r="H132" s="134" t="s">
        <v>12</v>
      </c>
      <c r="I132" s="134" t="s">
        <v>13</v>
      </c>
      <c r="J132" s="135">
        <v>39276</v>
      </c>
      <c r="K132" s="136">
        <v>9.31</v>
      </c>
      <c r="L132" s="137"/>
      <c r="M132" s="137" t="s">
        <v>12</v>
      </c>
      <c r="N132" s="137"/>
      <c r="O132" s="137"/>
      <c r="P132" s="134">
        <v>0</v>
      </c>
      <c r="Q132" s="134">
        <v>0</v>
      </c>
      <c r="R132" s="134">
        <v>0</v>
      </c>
      <c r="S132" s="134">
        <v>0</v>
      </c>
      <c r="T132" s="134">
        <v>0</v>
      </c>
      <c r="U132" s="134">
        <v>0</v>
      </c>
      <c r="V132" s="138"/>
      <c r="W132" s="139"/>
      <c r="X132" s="137"/>
      <c r="Y132" s="137" t="s">
        <v>14</v>
      </c>
      <c r="Z132" s="137" t="s">
        <v>14</v>
      </c>
      <c r="AA132" s="131">
        <f>IF(ISBLANK(#REF!),"",IF(K132&gt;5,ROUND(0.5*(K132-5),2),0))</f>
        <v>2.16</v>
      </c>
      <c r="AB132" s="131">
        <f>IF(ISBLANK(#REF!),"",IF(L132="ΝΑΙ",6,(IF(M132="ΝΑΙ",4,0))))</f>
        <v>4</v>
      </c>
      <c r="AC132" s="131">
        <f>IF(ISBLANK(#REF!),"",IF(E132="ΠΕ23",IF(N132="ΝΑΙ",3,(IF(O132="ΝΑΙ",2,0))),IF(N132="ΝΑΙ",3,(IF(O132="ΝΑΙ",2,0)))))</f>
        <v>0</v>
      </c>
      <c r="AD132" s="131">
        <f>IF(ISBLANK(#REF!),"",MAX(AB132:AC132))</f>
        <v>4</v>
      </c>
      <c r="AE132" s="131">
        <f>IF(ISBLANK(#REF!),"",MIN(3,0.5*INT((P132*12+Q132+ROUND(R132/30,0))/6)))</f>
        <v>0</v>
      </c>
      <c r="AF132" s="131">
        <f>IF(ISBLANK(#REF!),"",0.25*(S132*12+T132+ROUND(U132/30,0)))</f>
        <v>0</v>
      </c>
      <c r="AG132" s="132">
        <f>IF(ISBLANK(#REF!),"",IF(V132&gt;=67%,7,0))</f>
        <v>0</v>
      </c>
      <c r="AH132" s="132">
        <f>IF(ISBLANK(#REF!),"",IF(W132&gt;=1,7,0))</f>
        <v>0</v>
      </c>
      <c r="AI132" s="132">
        <f>IF(ISBLANK(#REF!),"",IF(X132="ΠΟΛΥΤΕΚΝΟΣ",7,IF(X132="ΤΡΙΤΕΚΝΟΣ",3,0)))</f>
        <v>0</v>
      </c>
      <c r="AJ132" s="132">
        <f>IF(ISBLANK(#REF!),"",MAX(AG132:AI132))</f>
        <v>0</v>
      </c>
      <c r="AK132" s="187">
        <f>IF(ISBLANK(#REF!),"",AA132+SUM(AD132:AF132,AJ132))</f>
        <v>6.16</v>
      </c>
    </row>
    <row r="133" spans="1:37" s="134" customFormat="1">
      <c r="A133" s="115">
        <f>IF(ISBLANK(#REF!),"",IF(ISNUMBER(A132),A132+1,1))</f>
        <v>123</v>
      </c>
      <c r="B133" s="134" t="s">
        <v>671</v>
      </c>
      <c r="C133" s="134" t="s">
        <v>151</v>
      </c>
      <c r="D133" s="134" t="s">
        <v>167</v>
      </c>
      <c r="E133" s="134" t="s">
        <v>39</v>
      </c>
      <c r="F133" s="134" t="s">
        <v>88</v>
      </c>
      <c r="G133" s="134" t="s">
        <v>15</v>
      </c>
      <c r="H133" s="134" t="s">
        <v>12</v>
      </c>
      <c r="I133" s="134" t="s">
        <v>13</v>
      </c>
      <c r="J133" s="135">
        <v>37203</v>
      </c>
      <c r="K133" s="136">
        <v>7.76</v>
      </c>
      <c r="L133" s="137"/>
      <c r="M133" s="137" t="s">
        <v>12</v>
      </c>
      <c r="N133" s="137"/>
      <c r="O133" s="137"/>
      <c r="P133" s="134">
        <v>0</v>
      </c>
      <c r="Q133" s="134">
        <v>0</v>
      </c>
      <c r="R133" s="134">
        <v>0</v>
      </c>
      <c r="S133" s="134">
        <v>0</v>
      </c>
      <c r="T133" s="134">
        <v>2</v>
      </c>
      <c r="U133" s="134">
        <v>16</v>
      </c>
      <c r="V133" s="138"/>
      <c r="W133" s="139"/>
      <c r="X133" s="137"/>
      <c r="Y133" s="137" t="s">
        <v>14</v>
      </c>
      <c r="Z133" s="137" t="s">
        <v>14</v>
      </c>
      <c r="AA133" s="131">
        <f>IF(ISBLANK(#REF!),"",IF(K133&gt;5,ROUND(0.5*(K133-5),2),0))</f>
        <v>1.38</v>
      </c>
      <c r="AB133" s="131">
        <f>IF(ISBLANK(#REF!),"",IF(L133="ΝΑΙ",6,(IF(M133="ΝΑΙ",4,0))))</f>
        <v>4</v>
      </c>
      <c r="AC133" s="131">
        <f>IF(ISBLANK(#REF!),"",IF(E133="ΠΕ23",IF(N133="ΝΑΙ",3,(IF(O133="ΝΑΙ",2,0))),IF(N133="ΝΑΙ",3,(IF(O133="ΝΑΙ",2,0)))))</f>
        <v>0</v>
      </c>
      <c r="AD133" s="131">
        <f>IF(ISBLANK(#REF!),"",MAX(AB133:AC133))</f>
        <v>4</v>
      </c>
      <c r="AE133" s="131">
        <f>IF(ISBLANK(#REF!),"",MIN(3,0.5*INT((P133*12+Q133+ROUND(R133/30,0))/6)))</f>
        <v>0</v>
      </c>
      <c r="AF133" s="131">
        <f>IF(ISBLANK(#REF!),"",0.25*(S133*12+T133+ROUND(U133/30,0)))</f>
        <v>0.75</v>
      </c>
      <c r="AG133" s="132">
        <f>IF(ISBLANK(#REF!),"",IF(V133&gt;=67%,7,0))</f>
        <v>0</v>
      </c>
      <c r="AH133" s="132">
        <f>IF(ISBLANK(#REF!),"",IF(W133&gt;=1,7,0))</f>
        <v>0</v>
      </c>
      <c r="AI133" s="132">
        <f>IF(ISBLANK(#REF!),"",IF(X133="ΠΟΛΥΤΕΚΝΟΣ",7,IF(X133="ΤΡΙΤΕΚΝΟΣ",3,0)))</f>
        <v>0</v>
      </c>
      <c r="AJ133" s="132">
        <f>IF(ISBLANK(#REF!),"",MAX(AG133:AI133))</f>
        <v>0</v>
      </c>
      <c r="AK133" s="187">
        <f>IF(ISBLANK(#REF!),"",AA133+SUM(AD133:AF133,AJ133))</f>
        <v>6.13</v>
      </c>
    </row>
    <row r="134" spans="1:37" s="134" customFormat="1">
      <c r="A134" s="115">
        <f>IF(ISBLANK(#REF!),"",IF(ISNUMBER(A133),A133+1,1))</f>
        <v>124</v>
      </c>
      <c r="B134" s="134" t="s">
        <v>586</v>
      </c>
      <c r="C134" s="134" t="s">
        <v>195</v>
      </c>
      <c r="D134" s="134" t="s">
        <v>328</v>
      </c>
      <c r="E134" s="134" t="s">
        <v>39</v>
      </c>
      <c r="F134" s="134" t="s">
        <v>88</v>
      </c>
      <c r="G134" s="134" t="s">
        <v>15</v>
      </c>
      <c r="H134" s="134" t="s">
        <v>12</v>
      </c>
      <c r="I134" s="134" t="s">
        <v>13</v>
      </c>
      <c r="J134" s="135">
        <v>40010</v>
      </c>
      <c r="K134" s="136">
        <v>7.74</v>
      </c>
      <c r="L134" s="137"/>
      <c r="M134" s="137" t="s">
        <v>12</v>
      </c>
      <c r="N134" s="137"/>
      <c r="O134" s="137"/>
      <c r="P134" s="134">
        <v>0</v>
      </c>
      <c r="Q134" s="134">
        <v>1</v>
      </c>
      <c r="R134" s="134">
        <v>20</v>
      </c>
      <c r="S134" s="134">
        <v>0</v>
      </c>
      <c r="T134" s="134">
        <v>3</v>
      </c>
      <c r="U134" s="134">
        <v>7</v>
      </c>
      <c r="V134" s="138"/>
      <c r="W134" s="139"/>
      <c r="X134" s="137"/>
      <c r="Y134" s="137" t="s">
        <v>14</v>
      </c>
      <c r="Z134" s="137" t="s">
        <v>14</v>
      </c>
      <c r="AA134" s="131">
        <f>IF(ISBLANK(#REF!),"",IF(K134&gt;5,ROUND(0.5*(K134-5),2),0))</f>
        <v>1.37</v>
      </c>
      <c r="AB134" s="131">
        <f>IF(ISBLANK(#REF!),"",IF(L134="ΝΑΙ",6,(IF(M134="ΝΑΙ",4,0))))</f>
        <v>4</v>
      </c>
      <c r="AC134" s="131">
        <f>IF(ISBLANK(#REF!),"",IF(E134="ΠΕ23",IF(N134="ΝΑΙ",3,(IF(O134="ΝΑΙ",2,0))),IF(N134="ΝΑΙ",3,(IF(O134="ΝΑΙ",2,0)))))</f>
        <v>0</v>
      </c>
      <c r="AD134" s="131">
        <f>IF(ISBLANK(#REF!),"",MAX(AB134:AC134))</f>
        <v>4</v>
      </c>
      <c r="AE134" s="131">
        <f>IF(ISBLANK(#REF!),"",MIN(3,0.5*INT((P134*12+Q134+ROUND(R134/30,0))/6)))</f>
        <v>0</v>
      </c>
      <c r="AF134" s="131">
        <f>IF(ISBLANK(#REF!),"",0.25*(S134*12+T134+ROUND(U134/30,0)))</f>
        <v>0.75</v>
      </c>
      <c r="AG134" s="132">
        <f>IF(ISBLANK(#REF!),"",IF(V134&gt;=67%,7,0))</f>
        <v>0</v>
      </c>
      <c r="AH134" s="132">
        <f>IF(ISBLANK(#REF!),"",IF(W134&gt;=1,7,0))</f>
        <v>0</v>
      </c>
      <c r="AI134" s="132">
        <f>IF(ISBLANK(#REF!),"",IF(X134="ΠΟΛΥΤΕΚΝΟΣ",7,IF(X134="ΤΡΙΤΕΚΝΟΣ",3,0)))</f>
        <v>0</v>
      </c>
      <c r="AJ134" s="132">
        <f>IF(ISBLANK(#REF!),"",MAX(AG134:AI134))</f>
        <v>0</v>
      </c>
      <c r="AK134" s="187">
        <f>IF(ISBLANK(#REF!),"",AA134+SUM(AD134:AF134,AJ134))</f>
        <v>6.12</v>
      </c>
    </row>
    <row r="135" spans="1:37" s="134" customFormat="1">
      <c r="A135" s="115">
        <f>IF(ISBLANK(#REF!),"",IF(ISNUMBER(A134),A134+1,1))</f>
        <v>125</v>
      </c>
      <c r="B135" s="134" t="s">
        <v>624</v>
      </c>
      <c r="C135" s="134" t="s">
        <v>625</v>
      </c>
      <c r="D135" s="134" t="s">
        <v>167</v>
      </c>
      <c r="E135" s="134" t="s">
        <v>39</v>
      </c>
      <c r="F135" s="134" t="s">
        <v>88</v>
      </c>
      <c r="G135" s="134" t="s">
        <v>15</v>
      </c>
      <c r="H135" s="134" t="s">
        <v>12</v>
      </c>
      <c r="I135" s="134" t="s">
        <v>13</v>
      </c>
      <c r="J135" s="135">
        <v>40743</v>
      </c>
      <c r="K135" s="136">
        <v>6.77</v>
      </c>
      <c r="L135" s="137"/>
      <c r="M135" s="137" t="s">
        <v>12</v>
      </c>
      <c r="N135" s="137"/>
      <c r="O135" s="137"/>
      <c r="P135" s="134">
        <v>0</v>
      </c>
      <c r="Q135" s="134">
        <v>0</v>
      </c>
      <c r="R135" s="134">
        <v>5</v>
      </c>
      <c r="S135" s="134">
        <v>0</v>
      </c>
      <c r="T135" s="134">
        <v>4</v>
      </c>
      <c r="U135" s="134">
        <v>8</v>
      </c>
      <c r="V135" s="138"/>
      <c r="W135" s="139"/>
      <c r="X135" s="137"/>
      <c r="Y135" s="137" t="s">
        <v>14</v>
      </c>
      <c r="Z135" s="137" t="s">
        <v>14</v>
      </c>
      <c r="AA135" s="131">
        <f>IF(ISBLANK(#REF!),"",IF(K135&gt;5,ROUND(0.5*(K135-5),2),0))</f>
        <v>0.89</v>
      </c>
      <c r="AB135" s="131">
        <f>IF(ISBLANK(#REF!),"",IF(L135="ΝΑΙ",6,(IF(M135="ΝΑΙ",4,0))))</f>
        <v>4</v>
      </c>
      <c r="AC135" s="131">
        <f>IF(ISBLANK(#REF!),"",IF(E135="ΠΕ23",IF(N135="ΝΑΙ",3,(IF(O135="ΝΑΙ",2,0))),IF(N135="ΝΑΙ",3,(IF(O135="ΝΑΙ",2,0)))))</f>
        <v>0</v>
      </c>
      <c r="AD135" s="131">
        <f>IF(ISBLANK(#REF!),"",MAX(AB135:AC135))</f>
        <v>4</v>
      </c>
      <c r="AE135" s="131">
        <f>IF(ISBLANK(#REF!),"",MIN(3,0.5*INT((P135*12+Q135+ROUND(R135/30,0))/6)))</f>
        <v>0</v>
      </c>
      <c r="AF135" s="131">
        <f>IF(ISBLANK(#REF!),"",0.25*(S135*12+T135+ROUND(U135/30,0)))</f>
        <v>1</v>
      </c>
      <c r="AG135" s="132">
        <f>IF(ISBLANK(#REF!),"",IF(V135&gt;=67%,7,0))</f>
        <v>0</v>
      </c>
      <c r="AH135" s="132">
        <f>IF(ISBLANK(#REF!),"",IF(W135&gt;=1,7,0))</f>
        <v>0</v>
      </c>
      <c r="AI135" s="132">
        <f>IF(ISBLANK(#REF!),"",IF(X135="ΠΟΛΥΤΕΚΝΟΣ",7,IF(X135="ΤΡΙΤΕΚΝΟΣ",3,0)))</f>
        <v>0</v>
      </c>
      <c r="AJ135" s="132">
        <f>IF(ISBLANK(#REF!),"",MAX(AG135:AI135))</f>
        <v>0</v>
      </c>
      <c r="AK135" s="187">
        <f>IF(ISBLANK(#REF!),"",AA135+SUM(AD135:AF135,AJ135))</f>
        <v>5.89</v>
      </c>
    </row>
    <row r="136" spans="1:37" s="134" customFormat="1">
      <c r="A136" s="115">
        <f>IF(ISBLANK(#REF!),"",IF(ISNUMBER(A135),A135+1,1))</f>
        <v>126</v>
      </c>
      <c r="B136" s="134" t="s">
        <v>659</v>
      </c>
      <c r="C136" s="134" t="s">
        <v>660</v>
      </c>
      <c r="D136" s="134" t="s">
        <v>268</v>
      </c>
      <c r="E136" s="134" t="s">
        <v>39</v>
      </c>
      <c r="F136" s="134" t="s">
        <v>88</v>
      </c>
      <c r="G136" s="134" t="s">
        <v>15</v>
      </c>
      <c r="H136" s="134" t="s">
        <v>12</v>
      </c>
      <c r="I136" s="134" t="s">
        <v>13</v>
      </c>
      <c r="J136" s="135">
        <v>38792</v>
      </c>
      <c r="K136" s="136">
        <v>7.71</v>
      </c>
      <c r="L136" s="137"/>
      <c r="M136" s="137" t="s">
        <v>12</v>
      </c>
      <c r="N136" s="137"/>
      <c r="O136" s="137"/>
      <c r="P136" s="134">
        <v>0</v>
      </c>
      <c r="Q136" s="134">
        <v>10</v>
      </c>
      <c r="R136" s="134">
        <v>0</v>
      </c>
      <c r="S136" s="134">
        <v>0</v>
      </c>
      <c r="T136" s="134">
        <v>0</v>
      </c>
      <c r="U136" s="134">
        <v>0</v>
      </c>
      <c r="V136" s="138"/>
      <c r="W136" s="139"/>
      <c r="X136" s="137"/>
      <c r="Y136" s="137" t="s">
        <v>14</v>
      </c>
      <c r="Z136" s="137" t="s">
        <v>14</v>
      </c>
      <c r="AA136" s="131">
        <f>IF(ISBLANK(#REF!),"",IF(K136&gt;5,ROUND(0.5*(K136-5),2),0))</f>
        <v>1.36</v>
      </c>
      <c r="AB136" s="131">
        <f>IF(ISBLANK(#REF!),"",IF(L136="ΝΑΙ",6,(IF(M136="ΝΑΙ",4,0))))</f>
        <v>4</v>
      </c>
      <c r="AC136" s="131">
        <f>IF(ISBLANK(#REF!),"",IF(E136="ΠΕ23",IF(N136="ΝΑΙ",3,(IF(O136="ΝΑΙ",2,0))),IF(N136="ΝΑΙ",3,(IF(O136="ΝΑΙ",2,0)))))</f>
        <v>0</v>
      </c>
      <c r="AD136" s="131">
        <f>IF(ISBLANK(#REF!),"",MAX(AB136:AC136))</f>
        <v>4</v>
      </c>
      <c r="AE136" s="131">
        <f>IF(ISBLANK(#REF!),"",MIN(3,0.5*INT((P136*12+Q136+ROUND(R136/30,0))/6)))</f>
        <v>0.5</v>
      </c>
      <c r="AF136" s="131">
        <f>IF(ISBLANK(#REF!),"",0.25*(S136*12+T136+ROUND(U136/30,0)))</f>
        <v>0</v>
      </c>
      <c r="AG136" s="132">
        <f>IF(ISBLANK(#REF!),"",IF(V136&gt;=67%,7,0))</f>
        <v>0</v>
      </c>
      <c r="AH136" s="132">
        <f>IF(ISBLANK(#REF!),"",IF(W136&gt;=1,7,0))</f>
        <v>0</v>
      </c>
      <c r="AI136" s="132">
        <f>IF(ISBLANK(#REF!),"",IF(X136="ΠΟΛΥΤΕΚΝΟΣ",7,IF(X136="ΤΡΙΤΕΚΝΟΣ",3,0)))</f>
        <v>0</v>
      </c>
      <c r="AJ136" s="132">
        <f>IF(ISBLANK(#REF!),"",MAX(AG136:AI136))</f>
        <v>0</v>
      </c>
      <c r="AK136" s="187">
        <f>IF(ISBLANK(#REF!),"",AA136+SUM(AD136:AF136,AJ136))</f>
        <v>5.86</v>
      </c>
    </row>
    <row r="137" spans="1:37" s="134" customFormat="1">
      <c r="A137" s="115">
        <f>IF(ISBLANK(#REF!),"",IF(ISNUMBER(A136),A136+1,1))</f>
        <v>127</v>
      </c>
      <c r="B137" s="134" t="s">
        <v>490</v>
      </c>
      <c r="C137" s="134" t="s">
        <v>290</v>
      </c>
      <c r="D137" s="134" t="s">
        <v>273</v>
      </c>
      <c r="E137" s="134" t="s">
        <v>39</v>
      </c>
      <c r="F137" s="134" t="s">
        <v>88</v>
      </c>
      <c r="G137" s="134" t="s">
        <v>15</v>
      </c>
      <c r="H137" s="134" t="s">
        <v>12</v>
      </c>
      <c r="I137" s="134" t="s">
        <v>13</v>
      </c>
      <c r="J137" s="135">
        <v>37429</v>
      </c>
      <c r="K137" s="136">
        <v>8.6199999999999992</v>
      </c>
      <c r="L137" s="137"/>
      <c r="M137" s="137" t="s">
        <v>12</v>
      </c>
      <c r="N137" s="137"/>
      <c r="O137" s="137"/>
      <c r="P137" s="134">
        <v>0</v>
      </c>
      <c r="Q137" s="134">
        <v>0</v>
      </c>
      <c r="R137" s="134">
        <v>0</v>
      </c>
      <c r="S137" s="134">
        <v>0</v>
      </c>
      <c r="T137" s="134">
        <v>0</v>
      </c>
      <c r="U137" s="134">
        <v>0</v>
      </c>
      <c r="V137" s="138"/>
      <c r="W137" s="139"/>
      <c r="X137" s="137"/>
      <c r="Y137" s="137" t="s">
        <v>14</v>
      </c>
      <c r="Z137" s="137" t="s">
        <v>14</v>
      </c>
      <c r="AA137" s="131">
        <f>IF(ISBLANK(#REF!),"",IF(K137&gt;5,ROUND(0.5*(K137-5),2),0))</f>
        <v>1.81</v>
      </c>
      <c r="AB137" s="131">
        <f>IF(ISBLANK(#REF!),"",IF(L137="ΝΑΙ",6,(IF(M137="ΝΑΙ",4,0))))</f>
        <v>4</v>
      </c>
      <c r="AC137" s="131">
        <f>IF(ISBLANK(#REF!),"",IF(E137="ΠΕ23",IF(N137="ΝΑΙ",3,(IF(O137="ΝΑΙ",2,0))),IF(N137="ΝΑΙ",3,(IF(O137="ΝΑΙ",2,0)))))</f>
        <v>0</v>
      </c>
      <c r="AD137" s="131">
        <f>IF(ISBLANK(#REF!),"",MAX(AB137:AC137))</f>
        <v>4</v>
      </c>
      <c r="AE137" s="131">
        <f>IF(ISBLANK(#REF!),"",MIN(3,0.5*INT((P137*12+Q137+ROUND(R137/30,0))/6)))</f>
        <v>0</v>
      </c>
      <c r="AF137" s="131">
        <f>IF(ISBLANK(#REF!),"",0.25*(S137*12+T137+ROUND(U137/30,0)))</f>
        <v>0</v>
      </c>
      <c r="AG137" s="132">
        <f>IF(ISBLANK(#REF!),"",IF(V137&gt;=67%,7,0))</f>
        <v>0</v>
      </c>
      <c r="AH137" s="132">
        <f>IF(ISBLANK(#REF!),"",IF(W137&gt;=1,7,0))</f>
        <v>0</v>
      </c>
      <c r="AI137" s="132">
        <f>IF(ISBLANK(#REF!),"",IF(X137="ΠΟΛΥΤΕΚΝΟΣ",7,IF(X137="ΤΡΙΤΕΚΝΟΣ",3,0)))</f>
        <v>0</v>
      </c>
      <c r="AJ137" s="132">
        <f>IF(ISBLANK(#REF!),"",MAX(AG137:AI137))</f>
        <v>0</v>
      </c>
      <c r="AK137" s="187">
        <f>IF(ISBLANK(#REF!),"",AA137+SUM(AD137:AF137,AJ137))</f>
        <v>5.8100000000000005</v>
      </c>
    </row>
    <row r="138" spans="1:37" s="134" customFormat="1">
      <c r="A138" s="115">
        <f>IF(ISBLANK(#REF!),"",IF(ISNUMBER(A137),A137+1,1))</f>
        <v>128</v>
      </c>
      <c r="B138" s="134" t="s">
        <v>592</v>
      </c>
      <c r="C138" s="134" t="s">
        <v>138</v>
      </c>
      <c r="D138" s="134" t="s">
        <v>96</v>
      </c>
      <c r="E138" s="134" t="s">
        <v>39</v>
      </c>
      <c r="F138" s="134" t="s">
        <v>88</v>
      </c>
      <c r="G138" s="134" t="s">
        <v>15</v>
      </c>
      <c r="H138" s="134" t="s">
        <v>12</v>
      </c>
      <c r="I138" s="134" t="s">
        <v>13</v>
      </c>
      <c r="J138" s="135">
        <v>41360</v>
      </c>
      <c r="K138" s="136">
        <v>8.2799999999999994</v>
      </c>
      <c r="L138" s="137"/>
      <c r="M138" s="137" t="s">
        <v>12</v>
      </c>
      <c r="N138" s="137"/>
      <c r="O138" s="137"/>
      <c r="P138" s="134">
        <v>0</v>
      </c>
      <c r="Q138" s="134">
        <v>5</v>
      </c>
      <c r="R138" s="134">
        <v>13</v>
      </c>
      <c r="S138" s="134">
        <v>0</v>
      </c>
      <c r="T138" s="134">
        <v>0</v>
      </c>
      <c r="U138" s="134">
        <v>0</v>
      </c>
      <c r="V138" s="138"/>
      <c r="W138" s="139"/>
      <c r="X138" s="137"/>
      <c r="Y138" s="137" t="s">
        <v>14</v>
      </c>
      <c r="Z138" s="137" t="s">
        <v>14</v>
      </c>
      <c r="AA138" s="131">
        <f>IF(ISBLANK(#REF!),"",IF(K138&gt;5,ROUND(0.5*(K138-5),2),0))</f>
        <v>1.64</v>
      </c>
      <c r="AB138" s="131">
        <f>IF(ISBLANK(#REF!),"",IF(L138="ΝΑΙ",6,(IF(M138="ΝΑΙ",4,0))))</f>
        <v>4</v>
      </c>
      <c r="AC138" s="131">
        <f>IF(ISBLANK(#REF!),"",IF(E138="ΠΕ23",IF(N138="ΝΑΙ",3,(IF(O138="ΝΑΙ",2,0))),IF(N138="ΝΑΙ",3,(IF(O138="ΝΑΙ",2,0)))))</f>
        <v>0</v>
      </c>
      <c r="AD138" s="131">
        <f>IF(ISBLANK(#REF!),"",MAX(AB138:AC138))</f>
        <v>4</v>
      </c>
      <c r="AE138" s="131">
        <f>IF(ISBLANK(#REF!),"",MIN(3,0.5*INT((P138*12+Q138+ROUND(R138/30,0))/6)))</f>
        <v>0</v>
      </c>
      <c r="AF138" s="131">
        <f>IF(ISBLANK(#REF!),"",0.25*(S138*12+T138+ROUND(U138/30,0)))</f>
        <v>0</v>
      </c>
      <c r="AG138" s="132">
        <f>IF(ISBLANK(#REF!),"",IF(V138&gt;=67%,7,0))</f>
        <v>0</v>
      </c>
      <c r="AH138" s="132">
        <f>IF(ISBLANK(#REF!),"",IF(W138&gt;=1,7,0))</f>
        <v>0</v>
      </c>
      <c r="AI138" s="132">
        <f>IF(ISBLANK(#REF!),"",IF(X138="ΠΟΛΥΤΕΚΝΟΣ",7,IF(X138="ΤΡΙΤΕΚΝΟΣ",3,0)))</f>
        <v>0</v>
      </c>
      <c r="AJ138" s="132">
        <f>IF(ISBLANK(#REF!),"",MAX(AG138:AI138))</f>
        <v>0</v>
      </c>
      <c r="AK138" s="187">
        <f>IF(ISBLANK(#REF!),"",AA138+SUM(AD138:AF138,AJ138))</f>
        <v>5.64</v>
      </c>
    </row>
    <row r="139" spans="1:37" s="134" customFormat="1">
      <c r="A139" s="115">
        <f>IF(ISBLANK(#REF!),"",IF(ISNUMBER(A138),A138+1,1))</f>
        <v>129</v>
      </c>
      <c r="B139" s="134" t="s">
        <v>591</v>
      </c>
      <c r="C139" s="134" t="s">
        <v>551</v>
      </c>
      <c r="D139" s="134" t="s">
        <v>96</v>
      </c>
      <c r="E139" s="134" t="s">
        <v>39</v>
      </c>
      <c r="F139" s="134" t="s">
        <v>88</v>
      </c>
      <c r="G139" s="134" t="s">
        <v>15</v>
      </c>
      <c r="H139" s="134" t="s">
        <v>12</v>
      </c>
      <c r="I139" s="134" t="s">
        <v>13</v>
      </c>
      <c r="J139" s="135">
        <v>38555</v>
      </c>
      <c r="K139" s="136">
        <v>8.11</v>
      </c>
      <c r="L139" s="137"/>
      <c r="M139" s="137"/>
      <c r="N139" s="137"/>
      <c r="O139" s="137"/>
      <c r="P139" s="134">
        <v>5</v>
      </c>
      <c r="Q139" s="134">
        <v>5</v>
      </c>
      <c r="R139" s="134">
        <v>0</v>
      </c>
      <c r="S139" s="134">
        <v>0</v>
      </c>
      <c r="T139" s="134">
        <v>4</v>
      </c>
      <c r="U139" s="134">
        <v>9</v>
      </c>
      <c r="V139" s="138"/>
      <c r="W139" s="139"/>
      <c r="X139" s="137"/>
      <c r="Y139" s="137" t="s">
        <v>14</v>
      </c>
      <c r="Z139" s="137" t="s">
        <v>14</v>
      </c>
      <c r="AA139" s="131">
        <f>IF(ISBLANK(#REF!),"",IF(K139&gt;5,ROUND(0.5*(K139-5),2),0))</f>
        <v>1.56</v>
      </c>
      <c r="AB139" s="131">
        <f>IF(ISBLANK(#REF!),"",IF(L139="ΝΑΙ",6,(IF(M139="ΝΑΙ",4,0))))</f>
        <v>0</v>
      </c>
      <c r="AC139" s="131">
        <f>IF(ISBLANK(#REF!),"",IF(E139="ΠΕ23",IF(N139="ΝΑΙ",3,(IF(O139="ΝΑΙ",2,0))),IF(N139="ΝΑΙ",3,(IF(O139="ΝΑΙ",2,0)))))</f>
        <v>0</v>
      </c>
      <c r="AD139" s="131">
        <f>IF(ISBLANK(#REF!),"",MAX(AB139:AC139))</f>
        <v>0</v>
      </c>
      <c r="AE139" s="131">
        <f>IF(ISBLANK(#REF!),"",MIN(3,0.5*INT((P139*12+Q139+ROUND(R139/30,0))/6)))</f>
        <v>3</v>
      </c>
      <c r="AF139" s="131">
        <f>IF(ISBLANK(#REF!),"",0.25*(S139*12+T139+ROUND(U139/30,0)))</f>
        <v>1</v>
      </c>
      <c r="AG139" s="132">
        <f>IF(ISBLANK(#REF!),"",IF(V139&gt;=67%,7,0))</f>
        <v>0</v>
      </c>
      <c r="AH139" s="132">
        <f>IF(ISBLANK(#REF!),"",IF(W139&gt;=1,7,0))</f>
        <v>0</v>
      </c>
      <c r="AI139" s="132">
        <f>IF(ISBLANK(#REF!),"",IF(X139="ΠΟΛΥΤΕΚΝΟΣ",7,IF(X139="ΤΡΙΤΕΚΝΟΣ",3,0)))</f>
        <v>0</v>
      </c>
      <c r="AJ139" s="132">
        <f>IF(ISBLANK(#REF!),"",MAX(AG139:AI139))</f>
        <v>0</v>
      </c>
      <c r="AK139" s="187">
        <f>IF(ISBLANK(#REF!),"",AA139+SUM(AD139:AF139,AJ139))</f>
        <v>5.5600000000000005</v>
      </c>
    </row>
    <row r="140" spans="1:37" s="134" customFormat="1">
      <c r="A140" s="115">
        <f>IF(ISBLANK(#REF!),"",IF(ISNUMBER(A139),A139+1,1))</f>
        <v>130</v>
      </c>
      <c r="B140" s="134" t="s">
        <v>594</v>
      </c>
      <c r="C140" s="134" t="s">
        <v>265</v>
      </c>
      <c r="D140" s="134" t="s">
        <v>107</v>
      </c>
      <c r="E140" s="134" t="s">
        <v>39</v>
      </c>
      <c r="F140" s="134" t="s">
        <v>88</v>
      </c>
      <c r="G140" s="134" t="s">
        <v>15</v>
      </c>
      <c r="H140" s="134" t="s">
        <v>12</v>
      </c>
      <c r="I140" s="134" t="s">
        <v>13</v>
      </c>
      <c r="J140" s="135">
        <v>37930</v>
      </c>
      <c r="K140" s="136">
        <v>7</v>
      </c>
      <c r="L140" s="137"/>
      <c r="M140" s="137"/>
      <c r="N140" s="137"/>
      <c r="O140" s="137" t="s">
        <v>12</v>
      </c>
      <c r="P140" s="134">
        <v>0</v>
      </c>
      <c r="Q140" s="134">
        <v>0</v>
      </c>
      <c r="R140" s="134">
        <v>0</v>
      </c>
      <c r="S140" s="134">
        <v>0</v>
      </c>
      <c r="T140" s="134">
        <v>10</v>
      </c>
      <c r="U140" s="134">
        <v>14</v>
      </c>
      <c r="V140" s="138"/>
      <c r="W140" s="139"/>
      <c r="X140" s="137"/>
      <c r="Y140" s="137" t="s">
        <v>14</v>
      </c>
      <c r="Z140" s="137" t="s">
        <v>14</v>
      </c>
      <c r="AA140" s="131">
        <f>IF(ISBLANK(#REF!),"",IF(K140&gt;5,ROUND(0.5*(K140-5),2),0))</f>
        <v>1</v>
      </c>
      <c r="AB140" s="131">
        <f>IF(ISBLANK(#REF!),"",IF(L140="ΝΑΙ",6,(IF(M140="ΝΑΙ",4,0))))</f>
        <v>0</v>
      </c>
      <c r="AC140" s="131">
        <f>IF(ISBLANK(#REF!),"",IF(E140="ΠΕ23",IF(N140="ΝΑΙ",3,(IF(O140="ΝΑΙ",2,0))),IF(N140="ΝΑΙ",3,(IF(O140="ΝΑΙ",2,0)))))</f>
        <v>2</v>
      </c>
      <c r="AD140" s="131">
        <f>IF(ISBLANK(#REF!),"",MAX(AB140:AC140))</f>
        <v>2</v>
      </c>
      <c r="AE140" s="131">
        <f>IF(ISBLANK(#REF!),"",MIN(3,0.5*INT((P140*12+Q140+ROUND(R140/30,0))/6)))</f>
        <v>0</v>
      </c>
      <c r="AF140" s="131">
        <f>IF(ISBLANK(#REF!),"",0.25*(S140*12+T140+ROUND(U140/30,0)))</f>
        <v>2.5</v>
      </c>
      <c r="AG140" s="132">
        <f>IF(ISBLANK(#REF!),"",IF(V140&gt;=67%,7,0))</f>
        <v>0</v>
      </c>
      <c r="AH140" s="132">
        <f>IF(ISBLANK(#REF!),"",IF(W140&gt;=1,7,0))</f>
        <v>0</v>
      </c>
      <c r="AI140" s="132">
        <f>IF(ISBLANK(#REF!),"",IF(X140="ΠΟΛΥΤΕΚΝΟΣ",7,IF(X140="ΤΡΙΤΕΚΝΟΣ",3,0)))</f>
        <v>0</v>
      </c>
      <c r="AJ140" s="132">
        <f>IF(ISBLANK(#REF!),"",MAX(AG140:AI140))</f>
        <v>0</v>
      </c>
      <c r="AK140" s="187">
        <f>IF(ISBLANK(#REF!),"",AA140+SUM(AD140:AF140,AJ140))</f>
        <v>5.5</v>
      </c>
    </row>
    <row r="141" spans="1:37" s="134" customFormat="1">
      <c r="A141" s="115">
        <f>IF(ISBLANK(#REF!),"",IF(ISNUMBER(A140),A140+1,1))</f>
        <v>131</v>
      </c>
      <c r="B141" s="134" t="s">
        <v>656</v>
      </c>
      <c r="C141" s="134" t="s">
        <v>330</v>
      </c>
      <c r="D141" s="134" t="s">
        <v>184</v>
      </c>
      <c r="E141" s="134" t="s">
        <v>39</v>
      </c>
      <c r="F141" s="134" t="s">
        <v>88</v>
      </c>
      <c r="G141" s="134" t="s">
        <v>15</v>
      </c>
      <c r="H141" s="134" t="s">
        <v>12</v>
      </c>
      <c r="I141" s="134" t="s">
        <v>13</v>
      </c>
      <c r="J141" s="135">
        <v>38300</v>
      </c>
      <c r="K141" s="136">
        <v>7.54</v>
      </c>
      <c r="L141" s="137"/>
      <c r="M141" s="137" t="s">
        <v>12</v>
      </c>
      <c r="N141" s="137"/>
      <c r="O141" s="137"/>
      <c r="P141" s="134">
        <v>0</v>
      </c>
      <c r="Q141" s="134">
        <v>0</v>
      </c>
      <c r="R141" s="134">
        <v>0</v>
      </c>
      <c r="S141" s="134">
        <v>0</v>
      </c>
      <c r="T141" s="134">
        <v>0</v>
      </c>
      <c r="U141" s="134">
        <v>0</v>
      </c>
      <c r="V141" s="138"/>
      <c r="W141" s="139"/>
      <c r="X141" s="137"/>
      <c r="Y141" s="137" t="s">
        <v>14</v>
      </c>
      <c r="Z141" s="137" t="s">
        <v>14</v>
      </c>
      <c r="AA141" s="131">
        <f>IF(ISBLANK(#REF!),"",IF(K141&gt;5,ROUND(0.5*(K141-5),2),0))</f>
        <v>1.27</v>
      </c>
      <c r="AB141" s="131">
        <f>IF(ISBLANK(#REF!),"",IF(L141="ΝΑΙ",6,(IF(M141="ΝΑΙ",4,0))))</f>
        <v>4</v>
      </c>
      <c r="AC141" s="131">
        <f>IF(ISBLANK(#REF!),"",IF(E141="ΠΕ23",IF(N141="ΝΑΙ",3,(IF(O141="ΝΑΙ",2,0))),IF(N141="ΝΑΙ",3,(IF(O141="ΝΑΙ",2,0)))))</f>
        <v>0</v>
      </c>
      <c r="AD141" s="131">
        <f>IF(ISBLANK(#REF!),"",MAX(AB141:AC141))</f>
        <v>4</v>
      </c>
      <c r="AE141" s="131">
        <f>IF(ISBLANK(#REF!),"",MIN(3,0.5*INT((P141*12+Q141+ROUND(R141/30,0))/6)))</f>
        <v>0</v>
      </c>
      <c r="AF141" s="131">
        <f>IF(ISBLANK(#REF!),"",0.25*(S141*12+T141+ROUND(U141/30,0)))</f>
        <v>0</v>
      </c>
      <c r="AG141" s="132">
        <f>IF(ISBLANK(#REF!),"",IF(V141&gt;=67%,7,0))</f>
        <v>0</v>
      </c>
      <c r="AH141" s="132">
        <f>IF(ISBLANK(#REF!),"",IF(W141&gt;=1,7,0))</f>
        <v>0</v>
      </c>
      <c r="AI141" s="132">
        <f>IF(ISBLANK(#REF!),"",IF(X141="ΠΟΛΥΤΕΚΝΟΣ",7,IF(X141="ΤΡΙΤΕΚΝΟΣ",3,0)))</f>
        <v>0</v>
      </c>
      <c r="AJ141" s="132">
        <f>IF(ISBLANK(#REF!),"",MAX(AG141:AI141))</f>
        <v>0</v>
      </c>
      <c r="AK141" s="187">
        <f>IF(ISBLANK(#REF!),"",AA141+SUM(AD141:AF141,AJ141))</f>
        <v>5.27</v>
      </c>
    </row>
    <row r="142" spans="1:37" s="134" customFormat="1">
      <c r="A142" s="115">
        <f>IF(ISBLANK(#REF!),"",IF(ISNUMBER(A141),A141+1,1))</f>
        <v>132</v>
      </c>
      <c r="B142" s="134" t="s">
        <v>588</v>
      </c>
      <c r="C142" s="134" t="s">
        <v>589</v>
      </c>
      <c r="D142" s="134" t="s">
        <v>590</v>
      </c>
      <c r="E142" s="134" t="s">
        <v>39</v>
      </c>
      <c r="F142" s="134" t="s">
        <v>88</v>
      </c>
      <c r="G142" s="134" t="s">
        <v>15</v>
      </c>
      <c r="H142" s="134" t="s">
        <v>12</v>
      </c>
      <c r="I142" s="134" t="s">
        <v>13</v>
      </c>
      <c r="J142" s="135">
        <v>38890</v>
      </c>
      <c r="K142" s="136">
        <v>7.25</v>
      </c>
      <c r="L142" s="137"/>
      <c r="M142" s="137"/>
      <c r="N142" s="137"/>
      <c r="O142" s="137"/>
      <c r="P142" s="134">
        <v>4</v>
      </c>
      <c r="Q142" s="134">
        <v>0</v>
      </c>
      <c r="R142" s="134">
        <v>8</v>
      </c>
      <c r="S142" s="134">
        <v>0</v>
      </c>
      <c r="T142" s="134">
        <v>4</v>
      </c>
      <c r="U142" s="134">
        <v>7</v>
      </c>
      <c r="V142" s="138"/>
      <c r="W142" s="139"/>
      <c r="X142" s="137"/>
      <c r="Y142" s="137" t="s">
        <v>14</v>
      </c>
      <c r="Z142" s="137" t="s">
        <v>14</v>
      </c>
      <c r="AA142" s="131">
        <f>IF(ISBLANK(#REF!),"",IF(K142&gt;5,ROUND(0.5*(K142-5),2),0))</f>
        <v>1.1299999999999999</v>
      </c>
      <c r="AB142" s="131">
        <f>IF(ISBLANK(#REF!),"",IF(L142="ΝΑΙ",6,(IF(M142="ΝΑΙ",4,0))))</f>
        <v>0</v>
      </c>
      <c r="AC142" s="131">
        <f>IF(ISBLANK(#REF!),"",IF(E142="ΠΕ23",IF(N142="ΝΑΙ",3,(IF(O142="ΝΑΙ",2,0))),IF(N142="ΝΑΙ",3,(IF(O142="ΝΑΙ",2,0)))))</f>
        <v>0</v>
      </c>
      <c r="AD142" s="131">
        <f>IF(ISBLANK(#REF!),"",MAX(AB142:AC142))</f>
        <v>0</v>
      </c>
      <c r="AE142" s="131">
        <f>IF(ISBLANK(#REF!),"",MIN(3,0.5*INT((P142*12+Q142+ROUND(R142/30,0))/6)))</f>
        <v>3</v>
      </c>
      <c r="AF142" s="131">
        <f>IF(ISBLANK(#REF!),"",0.25*(S142*12+T142+ROUND(U142/30,0)))</f>
        <v>1</v>
      </c>
      <c r="AG142" s="132">
        <f>IF(ISBLANK(#REF!),"",IF(V142&gt;=67%,7,0))</f>
        <v>0</v>
      </c>
      <c r="AH142" s="132">
        <f>IF(ISBLANK(#REF!),"",IF(W142&gt;=1,7,0))</f>
        <v>0</v>
      </c>
      <c r="AI142" s="132">
        <f>IF(ISBLANK(#REF!),"",IF(X142="ΠΟΛΥΤΕΚΝΟΣ",7,IF(X142="ΤΡΙΤΕΚΝΟΣ",3,0)))</f>
        <v>0</v>
      </c>
      <c r="AJ142" s="132">
        <f>IF(ISBLANK(#REF!),"",MAX(AG142:AI142))</f>
        <v>0</v>
      </c>
      <c r="AK142" s="187">
        <f>IF(ISBLANK(#REF!),"",AA142+SUM(AD142:AF142,AJ142))</f>
        <v>5.13</v>
      </c>
    </row>
    <row r="143" spans="1:37" s="134" customFormat="1">
      <c r="A143" s="115">
        <f>IF(ISBLANK(#REF!),"",IF(ISNUMBER(A142),A142+1,1))</f>
        <v>133</v>
      </c>
      <c r="B143" s="134" t="s">
        <v>491</v>
      </c>
      <c r="C143" s="134" t="s">
        <v>492</v>
      </c>
      <c r="D143" s="134" t="s">
        <v>422</v>
      </c>
      <c r="E143" s="134" t="s">
        <v>39</v>
      </c>
      <c r="F143" s="134" t="s">
        <v>88</v>
      </c>
      <c r="G143" s="134" t="s">
        <v>15</v>
      </c>
      <c r="H143" s="134" t="s">
        <v>12</v>
      </c>
      <c r="I143" s="134" t="s">
        <v>13</v>
      </c>
      <c r="J143" s="135">
        <v>39276</v>
      </c>
      <c r="K143" s="136">
        <v>8.31</v>
      </c>
      <c r="L143" s="137"/>
      <c r="M143" s="137"/>
      <c r="N143" s="137"/>
      <c r="O143" s="137"/>
      <c r="P143" s="134">
        <v>4</v>
      </c>
      <c r="Q143" s="134">
        <v>5</v>
      </c>
      <c r="R143" s="134">
        <v>0</v>
      </c>
      <c r="S143" s="134">
        <v>0</v>
      </c>
      <c r="T143" s="134">
        <v>0</v>
      </c>
      <c r="U143" s="134">
        <v>0</v>
      </c>
      <c r="V143" s="138"/>
      <c r="W143" s="139"/>
      <c r="X143" s="137"/>
      <c r="Y143" s="137" t="s">
        <v>14</v>
      </c>
      <c r="Z143" s="137" t="s">
        <v>14</v>
      </c>
      <c r="AA143" s="131">
        <f>IF(ISBLANK(#REF!),"",IF(K143&gt;5,ROUND(0.5*(K143-5),2),0))</f>
        <v>1.66</v>
      </c>
      <c r="AB143" s="131">
        <f>IF(ISBLANK(#REF!),"",IF(L143="ΝΑΙ",6,(IF(M143="ΝΑΙ",4,0))))</f>
        <v>0</v>
      </c>
      <c r="AC143" s="131">
        <f>IF(ISBLANK(#REF!),"",IF(E143="ΠΕ23",IF(N143="ΝΑΙ",3,(IF(O143="ΝΑΙ",2,0))),IF(N143="ΝΑΙ",3,(IF(O143="ΝΑΙ",2,0)))))</f>
        <v>0</v>
      </c>
      <c r="AD143" s="131">
        <f>IF(ISBLANK(#REF!),"",MAX(AB143:AC143))</f>
        <v>0</v>
      </c>
      <c r="AE143" s="131">
        <f>IF(ISBLANK(#REF!),"",MIN(3,0.5*INT((P143*12+Q143+ROUND(R143/30,0))/6)))</f>
        <v>3</v>
      </c>
      <c r="AF143" s="131">
        <f>IF(ISBLANK(#REF!),"",0.25*(S143*12+T143+ROUND(U143/30,0)))</f>
        <v>0</v>
      </c>
      <c r="AG143" s="132">
        <f>IF(ISBLANK(#REF!),"",IF(V143&gt;=67%,7,0))</f>
        <v>0</v>
      </c>
      <c r="AH143" s="132">
        <f>IF(ISBLANK(#REF!),"",IF(W143&gt;=1,7,0))</f>
        <v>0</v>
      </c>
      <c r="AI143" s="132">
        <f>IF(ISBLANK(#REF!),"",IF(X143="ΠΟΛΥΤΕΚΝΟΣ",7,IF(X143="ΤΡΙΤΕΚΝΟΣ",3,0)))</f>
        <v>0</v>
      </c>
      <c r="AJ143" s="132">
        <f>IF(ISBLANK(#REF!),"",MAX(AG143:AI143))</f>
        <v>0</v>
      </c>
      <c r="AK143" s="187">
        <f>IF(ISBLANK(#REF!),"",AA143+SUM(AD143:AF143,AJ143))</f>
        <v>4.66</v>
      </c>
    </row>
    <row r="144" spans="1:37" s="134" customFormat="1">
      <c r="A144" s="115">
        <f>IF(ISBLANK(#REF!),"",IF(ISNUMBER(A143),A143+1,1))</f>
        <v>134</v>
      </c>
      <c r="B144" s="134" t="s">
        <v>489</v>
      </c>
      <c r="C144" s="134" t="s">
        <v>305</v>
      </c>
      <c r="D144" s="134" t="s">
        <v>96</v>
      </c>
      <c r="E144" s="134" t="s">
        <v>39</v>
      </c>
      <c r="F144" s="134" t="s">
        <v>88</v>
      </c>
      <c r="G144" s="134" t="s">
        <v>15</v>
      </c>
      <c r="H144" s="134" t="s">
        <v>12</v>
      </c>
      <c r="I144" s="134" t="s">
        <v>13</v>
      </c>
      <c r="J144" s="135">
        <v>40459</v>
      </c>
      <c r="K144" s="136">
        <v>6.67</v>
      </c>
      <c r="L144" s="137"/>
      <c r="M144" s="137"/>
      <c r="N144" s="137"/>
      <c r="O144" s="137"/>
      <c r="P144" s="134">
        <v>1</v>
      </c>
      <c r="Q144" s="134">
        <v>0</v>
      </c>
      <c r="R144" s="134">
        <v>14</v>
      </c>
      <c r="S144" s="134">
        <v>0</v>
      </c>
      <c r="T144" s="134">
        <v>11</v>
      </c>
      <c r="U144" s="134">
        <v>11</v>
      </c>
      <c r="V144" s="138"/>
      <c r="W144" s="139"/>
      <c r="X144" s="137"/>
      <c r="Y144" s="137" t="s">
        <v>14</v>
      </c>
      <c r="Z144" s="137" t="s">
        <v>14</v>
      </c>
      <c r="AA144" s="131">
        <f>IF(ISBLANK(#REF!),"",IF(K144&gt;5,ROUND(0.5*(K144-5),2),0))</f>
        <v>0.84</v>
      </c>
      <c r="AB144" s="131">
        <f>IF(ISBLANK(#REF!),"",IF(L144="ΝΑΙ",6,(IF(M144="ΝΑΙ",4,0))))</f>
        <v>0</v>
      </c>
      <c r="AC144" s="131">
        <f>IF(ISBLANK(#REF!),"",IF(E144="ΠΕ23",IF(N144="ΝΑΙ",3,(IF(O144="ΝΑΙ",2,0))),IF(N144="ΝΑΙ",3,(IF(O144="ΝΑΙ",2,0)))))</f>
        <v>0</v>
      </c>
      <c r="AD144" s="131">
        <f>IF(ISBLANK(#REF!),"",MAX(AB144:AC144))</f>
        <v>0</v>
      </c>
      <c r="AE144" s="131">
        <f>IF(ISBLANK(#REF!),"",MIN(3,0.5*INT((P144*12+Q144+ROUND(R144/30,0))/6)))</f>
        <v>1</v>
      </c>
      <c r="AF144" s="131">
        <f>IF(ISBLANK(#REF!),"",0.25*(S144*12+T144+ROUND(U144/30,0)))</f>
        <v>2.75</v>
      </c>
      <c r="AG144" s="132">
        <f>IF(ISBLANK(#REF!),"",IF(V144&gt;=67%,7,0))</f>
        <v>0</v>
      </c>
      <c r="AH144" s="132">
        <f>IF(ISBLANK(#REF!),"",IF(W144&gt;=1,7,0))</f>
        <v>0</v>
      </c>
      <c r="AI144" s="132">
        <f>IF(ISBLANK(#REF!),"",IF(X144="ΠΟΛΥΤΕΚΝΟΣ",7,IF(X144="ΤΡΙΤΕΚΝΟΣ",3,0)))</f>
        <v>0</v>
      </c>
      <c r="AJ144" s="132">
        <f>IF(ISBLANK(#REF!),"",MAX(AG144:AI144))</f>
        <v>0</v>
      </c>
      <c r="AK144" s="187">
        <f>IF(ISBLANK(#REF!),"",AA144+SUM(AD144:AF144,AJ144))</f>
        <v>4.59</v>
      </c>
    </row>
    <row r="145" spans="1:37" s="134" customFormat="1">
      <c r="A145" s="115">
        <f>IF(ISBLANK(#REF!),"",IF(ISNUMBER(A144),A144+1,1))</f>
        <v>135</v>
      </c>
      <c r="B145" s="134" t="s">
        <v>664</v>
      </c>
      <c r="C145" s="134" t="s">
        <v>299</v>
      </c>
      <c r="D145" s="134" t="s">
        <v>107</v>
      </c>
      <c r="E145" s="134" t="s">
        <v>39</v>
      </c>
      <c r="F145" s="134" t="s">
        <v>88</v>
      </c>
      <c r="G145" s="134" t="s">
        <v>15</v>
      </c>
      <c r="H145" s="134" t="s">
        <v>12</v>
      </c>
      <c r="I145" s="134" t="s">
        <v>13</v>
      </c>
      <c r="J145" s="135">
        <v>41108</v>
      </c>
      <c r="K145" s="136">
        <v>7.06</v>
      </c>
      <c r="L145" s="137"/>
      <c r="M145" s="137"/>
      <c r="N145" s="137"/>
      <c r="O145" s="137"/>
      <c r="P145" s="134">
        <v>0</v>
      </c>
      <c r="Q145" s="134">
        <v>10</v>
      </c>
      <c r="R145" s="134">
        <v>0</v>
      </c>
      <c r="S145" s="134">
        <v>0</v>
      </c>
      <c r="T145" s="134">
        <v>0</v>
      </c>
      <c r="U145" s="134">
        <v>0</v>
      </c>
      <c r="V145" s="138"/>
      <c r="W145" s="139"/>
      <c r="X145" s="137" t="s">
        <v>31</v>
      </c>
      <c r="Y145" s="137" t="s">
        <v>14</v>
      </c>
      <c r="Z145" s="137" t="s">
        <v>14</v>
      </c>
      <c r="AA145" s="131">
        <f>IF(ISBLANK(#REF!),"",IF(K145&gt;5,ROUND(0.5*(K145-5),2),0))</f>
        <v>1.03</v>
      </c>
      <c r="AB145" s="131">
        <f>IF(ISBLANK(#REF!),"",IF(L145="ΝΑΙ",6,(IF(M145="ΝΑΙ",4,0))))</f>
        <v>0</v>
      </c>
      <c r="AC145" s="131">
        <f>IF(ISBLANK(#REF!),"",IF(E145="ΠΕ23",IF(N145="ΝΑΙ",3,(IF(O145="ΝΑΙ",2,0))),IF(N145="ΝΑΙ",3,(IF(O145="ΝΑΙ",2,0)))))</f>
        <v>0</v>
      </c>
      <c r="AD145" s="131">
        <f>IF(ISBLANK(#REF!),"",MAX(AB145:AC145))</f>
        <v>0</v>
      </c>
      <c r="AE145" s="131">
        <f>IF(ISBLANK(#REF!),"",MIN(3,0.5*INT((P145*12+Q145+ROUND(R145/30,0))/6)))</f>
        <v>0.5</v>
      </c>
      <c r="AF145" s="131">
        <f>IF(ISBLANK(#REF!),"",0.25*(S145*12+T145+ROUND(U145/30,0)))</f>
        <v>0</v>
      </c>
      <c r="AG145" s="132">
        <f>IF(ISBLANK(#REF!),"",IF(V145&gt;=67%,7,0))</f>
        <v>0</v>
      </c>
      <c r="AH145" s="132">
        <f>IF(ISBLANK(#REF!),"",IF(W145&gt;=1,7,0))</f>
        <v>0</v>
      </c>
      <c r="AI145" s="132">
        <f>IF(ISBLANK(#REF!),"",IF(X145="ΠΟΛΥΤΕΚΝΟΣ",7,IF(X145="ΤΡΙΤΕΚΝΟΣ",3,0)))</f>
        <v>3</v>
      </c>
      <c r="AJ145" s="132">
        <f>IF(ISBLANK(#REF!),"",MAX(AG145:AI145))</f>
        <v>3</v>
      </c>
      <c r="AK145" s="187">
        <f>IF(ISBLANK(#REF!),"",AA145+SUM(AD145:AF145,AJ145))</f>
        <v>4.53</v>
      </c>
    </row>
    <row r="146" spans="1:37" s="134" customFormat="1">
      <c r="A146" s="115">
        <f>IF(ISBLANK(#REF!),"",IF(ISNUMBER(A145),A145+1,1))</f>
        <v>136</v>
      </c>
      <c r="B146" s="134" t="s">
        <v>587</v>
      </c>
      <c r="C146" s="134" t="s">
        <v>151</v>
      </c>
      <c r="D146" s="134" t="s">
        <v>144</v>
      </c>
      <c r="E146" s="134" t="s">
        <v>39</v>
      </c>
      <c r="F146" s="134" t="s">
        <v>88</v>
      </c>
      <c r="G146" s="134" t="s">
        <v>15</v>
      </c>
      <c r="H146" s="134" t="s">
        <v>12</v>
      </c>
      <c r="I146" s="134" t="s">
        <v>13</v>
      </c>
      <c r="J146" s="135">
        <v>32597</v>
      </c>
      <c r="K146" s="136">
        <v>7.73</v>
      </c>
      <c r="L146" s="137"/>
      <c r="M146" s="137"/>
      <c r="N146" s="137"/>
      <c r="O146" s="137"/>
      <c r="P146" s="134">
        <v>0</v>
      </c>
      <c r="Q146" s="134">
        <v>1</v>
      </c>
      <c r="R146" s="134">
        <v>17</v>
      </c>
      <c r="S146" s="134">
        <v>1</v>
      </c>
      <c r="T146" s="134">
        <v>0</v>
      </c>
      <c r="U146" s="134">
        <v>14</v>
      </c>
      <c r="V146" s="138"/>
      <c r="W146" s="139"/>
      <c r="X146" s="137"/>
      <c r="Y146" s="137" t="s">
        <v>14</v>
      </c>
      <c r="Z146" s="137" t="s">
        <v>14</v>
      </c>
      <c r="AA146" s="131">
        <f>IF(ISBLANK(#REF!),"",IF(K146&gt;5,ROUND(0.5*(K146-5),2),0))</f>
        <v>1.37</v>
      </c>
      <c r="AB146" s="131">
        <f>IF(ISBLANK(#REF!),"",IF(L146="ΝΑΙ",6,(IF(M146="ΝΑΙ",4,0))))</f>
        <v>0</v>
      </c>
      <c r="AC146" s="131">
        <f>IF(ISBLANK(#REF!),"",IF(E146="ΠΕ23",IF(N146="ΝΑΙ",3,(IF(O146="ΝΑΙ",2,0))),IF(N146="ΝΑΙ",3,(IF(O146="ΝΑΙ",2,0)))))</f>
        <v>0</v>
      </c>
      <c r="AD146" s="131">
        <f>IF(ISBLANK(#REF!),"",MAX(AB146:AC146))</f>
        <v>0</v>
      </c>
      <c r="AE146" s="131">
        <f>IF(ISBLANK(#REF!),"",MIN(3,0.5*INT((P146*12+Q146+ROUND(R146/30,0))/6)))</f>
        <v>0</v>
      </c>
      <c r="AF146" s="131">
        <f>IF(ISBLANK(#REF!),"",0.25*(S146*12+T146+ROUND(U146/30,0)))</f>
        <v>3</v>
      </c>
      <c r="AG146" s="132">
        <f>IF(ISBLANK(#REF!),"",IF(V146&gt;=67%,7,0))</f>
        <v>0</v>
      </c>
      <c r="AH146" s="132">
        <f>IF(ISBLANK(#REF!),"",IF(W146&gt;=1,7,0))</f>
        <v>0</v>
      </c>
      <c r="AI146" s="132">
        <f>IF(ISBLANK(#REF!),"",IF(X146="ΠΟΛΥΤΕΚΝΟΣ",7,IF(X146="ΤΡΙΤΕΚΝΟΣ",3,0)))</f>
        <v>0</v>
      </c>
      <c r="AJ146" s="132">
        <f>IF(ISBLANK(#REF!),"",MAX(AG146:AI146))</f>
        <v>0</v>
      </c>
      <c r="AK146" s="187">
        <f>IF(ISBLANK(#REF!),"",AA146+SUM(AD146:AF146,AJ146))</f>
        <v>4.37</v>
      </c>
    </row>
    <row r="147" spans="1:37" s="134" customFormat="1">
      <c r="A147" s="115">
        <f>IF(ISBLANK(#REF!),"",IF(ISNUMBER(A146),A146+1,1))</f>
        <v>137</v>
      </c>
      <c r="B147" s="134" t="s">
        <v>604</v>
      </c>
      <c r="C147" s="134" t="s">
        <v>605</v>
      </c>
      <c r="D147" s="134" t="s">
        <v>606</v>
      </c>
      <c r="E147" s="134" t="s">
        <v>39</v>
      </c>
      <c r="F147" s="134" t="s">
        <v>88</v>
      </c>
      <c r="G147" s="134" t="s">
        <v>15</v>
      </c>
      <c r="H147" s="134" t="s">
        <v>12</v>
      </c>
      <c r="I147" s="134" t="s">
        <v>13</v>
      </c>
      <c r="J147" s="135">
        <v>38916</v>
      </c>
      <c r="K147" s="136">
        <v>7.52</v>
      </c>
      <c r="L147" s="137"/>
      <c r="M147" s="137"/>
      <c r="N147" s="137"/>
      <c r="O147" s="137"/>
      <c r="P147" s="134">
        <v>3</v>
      </c>
      <c r="Q147" s="134">
        <v>11</v>
      </c>
      <c r="R147" s="134">
        <v>10</v>
      </c>
      <c r="S147" s="134">
        <v>0</v>
      </c>
      <c r="T147" s="134">
        <v>0</v>
      </c>
      <c r="U147" s="134">
        <v>0</v>
      </c>
      <c r="V147" s="138"/>
      <c r="W147" s="139"/>
      <c r="X147" s="137"/>
      <c r="Y147" s="137" t="s">
        <v>14</v>
      </c>
      <c r="Z147" s="137" t="s">
        <v>14</v>
      </c>
      <c r="AA147" s="131">
        <f>IF(ISBLANK(#REF!),"",IF(K147&gt;5,ROUND(0.5*(K147-5),2),0))</f>
        <v>1.26</v>
      </c>
      <c r="AB147" s="131">
        <f>IF(ISBLANK(#REF!),"",IF(L147="ΝΑΙ",6,(IF(M147="ΝΑΙ",4,0))))</f>
        <v>0</v>
      </c>
      <c r="AC147" s="131">
        <f>IF(ISBLANK(#REF!),"",IF(E147="ΠΕ23",IF(N147="ΝΑΙ",3,(IF(O147="ΝΑΙ",2,0))),IF(N147="ΝΑΙ",3,(IF(O147="ΝΑΙ",2,0)))))</f>
        <v>0</v>
      </c>
      <c r="AD147" s="131">
        <f>IF(ISBLANK(#REF!),"",MAX(AB147:AC147))</f>
        <v>0</v>
      </c>
      <c r="AE147" s="131">
        <f>IF(ISBLANK(#REF!),"",MIN(3,0.5*INT((P147*12+Q147+ROUND(R147/30,0))/6)))</f>
        <v>3</v>
      </c>
      <c r="AF147" s="131">
        <f>IF(ISBLANK(#REF!),"",0.25*(S147*12+T147+ROUND(U147/30,0)))</f>
        <v>0</v>
      </c>
      <c r="AG147" s="132">
        <f>IF(ISBLANK(#REF!),"",IF(V147&gt;=67%,7,0))</f>
        <v>0</v>
      </c>
      <c r="AH147" s="132">
        <f>IF(ISBLANK(#REF!),"",IF(W147&gt;=1,7,0))</f>
        <v>0</v>
      </c>
      <c r="AI147" s="132">
        <f>IF(ISBLANK(#REF!),"",IF(X147="ΠΟΛΥΤΕΚΝΟΣ",7,IF(X147="ΤΡΙΤΕΚΝΟΣ",3,0)))</f>
        <v>0</v>
      </c>
      <c r="AJ147" s="132">
        <f>IF(ISBLANK(#REF!),"",MAX(AG147:AI147))</f>
        <v>0</v>
      </c>
      <c r="AK147" s="187">
        <f>IF(ISBLANK(#REF!),"",AA147+SUM(AD147:AF147,AJ147))</f>
        <v>4.26</v>
      </c>
    </row>
    <row r="148" spans="1:37" s="134" customFormat="1">
      <c r="A148" s="115">
        <f>IF(ISBLANK(#REF!),"",IF(ISNUMBER(A147),A147+1,1))</f>
        <v>138</v>
      </c>
      <c r="B148" s="134" t="s">
        <v>481</v>
      </c>
      <c r="C148" s="134" t="s">
        <v>96</v>
      </c>
      <c r="D148" s="134" t="s">
        <v>184</v>
      </c>
      <c r="E148" s="134" t="s">
        <v>39</v>
      </c>
      <c r="F148" s="134" t="s">
        <v>88</v>
      </c>
      <c r="G148" s="134" t="s">
        <v>15</v>
      </c>
      <c r="H148" s="134" t="s">
        <v>12</v>
      </c>
      <c r="I148" s="134" t="s">
        <v>13</v>
      </c>
      <c r="J148" s="135">
        <v>39711</v>
      </c>
      <c r="K148" s="136">
        <v>8.33</v>
      </c>
      <c r="L148" s="137"/>
      <c r="M148" s="137"/>
      <c r="N148" s="137"/>
      <c r="O148" s="137"/>
      <c r="P148" s="134">
        <v>0</v>
      </c>
      <c r="Q148" s="134">
        <v>0</v>
      </c>
      <c r="R148" s="134">
        <v>0</v>
      </c>
      <c r="S148" s="134">
        <v>0</v>
      </c>
      <c r="T148" s="134">
        <v>7</v>
      </c>
      <c r="U148" s="134">
        <v>3</v>
      </c>
      <c r="V148" s="138"/>
      <c r="W148" s="139"/>
      <c r="X148" s="137"/>
      <c r="Y148" s="137" t="s">
        <v>14</v>
      </c>
      <c r="Z148" s="137" t="s">
        <v>14</v>
      </c>
      <c r="AA148" s="131">
        <f>IF(ISBLANK(#REF!),"",IF(K148&gt;5,ROUND(0.5*(K148-5),2),0))</f>
        <v>1.67</v>
      </c>
      <c r="AB148" s="131">
        <f>IF(ISBLANK(#REF!),"",IF(L148="ΝΑΙ",6,(IF(M148="ΝΑΙ",4,0))))</f>
        <v>0</v>
      </c>
      <c r="AC148" s="131">
        <f>IF(ISBLANK(#REF!),"",IF(E148="ΠΕ23",IF(N148="ΝΑΙ",3,(IF(O148="ΝΑΙ",2,0))),IF(N148="ΝΑΙ",3,(IF(O148="ΝΑΙ",2,0)))))</f>
        <v>0</v>
      </c>
      <c r="AD148" s="131">
        <f>IF(ISBLANK(#REF!),"",MAX(AB148:AC148))</f>
        <v>0</v>
      </c>
      <c r="AE148" s="131">
        <f>IF(ISBLANK(#REF!),"",MIN(3,0.5*INT((P148*12+Q148+ROUND(R148/30,0))/6)))</f>
        <v>0</v>
      </c>
      <c r="AF148" s="131">
        <f>IF(ISBLANK(#REF!),"",0.25*(S148*12+T148+ROUND(U148/30,0)))</f>
        <v>1.75</v>
      </c>
      <c r="AG148" s="132">
        <f>IF(ISBLANK(#REF!),"",IF(V148&gt;=67%,7,0))</f>
        <v>0</v>
      </c>
      <c r="AH148" s="132">
        <f>IF(ISBLANK(#REF!),"",IF(W148&gt;=1,7,0))</f>
        <v>0</v>
      </c>
      <c r="AI148" s="132">
        <f>IF(ISBLANK(#REF!),"",IF(X148="ΠΟΛΥΤΕΚΝΟΣ",7,IF(X148="ΤΡΙΤΕΚΝΟΣ",3,0)))</f>
        <v>0</v>
      </c>
      <c r="AJ148" s="132">
        <f>IF(ISBLANK(#REF!),"",MAX(AG148:AI148))</f>
        <v>0</v>
      </c>
      <c r="AK148" s="187">
        <f>IF(ISBLANK(#REF!),"",AA148+SUM(AD148:AF148,AJ148))</f>
        <v>3.42</v>
      </c>
    </row>
    <row r="149" spans="1:37" s="134" customFormat="1">
      <c r="A149" s="115">
        <f>IF(ISBLANK(#REF!),"",IF(ISNUMBER(A148),A148+1,1))</f>
        <v>139</v>
      </c>
      <c r="B149" s="134" t="s">
        <v>615</v>
      </c>
      <c r="C149" s="134" t="s">
        <v>129</v>
      </c>
      <c r="D149" s="134" t="s">
        <v>167</v>
      </c>
      <c r="E149" s="134" t="s">
        <v>39</v>
      </c>
      <c r="F149" s="134" t="s">
        <v>88</v>
      </c>
      <c r="G149" s="134" t="s">
        <v>15</v>
      </c>
      <c r="H149" s="134" t="s">
        <v>12</v>
      </c>
      <c r="I149" s="134" t="s">
        <v>13</v>
      </c>
      <c r="J149" s="135">
        <v>41850</v>
      </c>
      <c r="K149" s="136">
        <v>6.76</v>
      </c>
      <c r="L149" s="137"/>
      <c r="M149" s="137"/>
      <c r="N149" s="137"/>
      <c r="O149" s="137"/>
      <c r="P149" s="134">
        <v>0</v>
      </c>
      <c r="Q149" s="134">
        <v>2</v>
      </c>
      <c r="R149" s="134">
        <v>26</v>
      </c>
      <c r="S149" s="134">
        <v>0</v>
      </c>
      <c r="T149" s="134">
        <v>7</v>
      </c>
      <c r="U149" s="134">
        <v>11</v>
      </c>
      <c r="V149" s="138"/>
      <c r="W149" s="139"/>
      <c r="X149" s="137"/>
      <c r="Y149" s="137" t="s">
        <v>14</v>
      </c>
      <c r="Z149" s="137" t="s">
        <v>14</v>
      </c>
      <c r="AA149" s="131">
        <f>IF(ISBLANK(#REF!),"",IF(K149&gt;5,ROUND(0.5*(K149-5),2),0))</f>
        <v>0.88</v>
      </c>
      <c r="AB149" s="131">
        <f>IF(ISBLANK(#REF!),"",IF(L149="ΝΑΙ",6,(IF(M149="ΝΑΙ",4,0))))</f>
        <v>0</v>
      </c>
      <c r="AC149" s="131">
        <f>IF(ISBLANK(#REF!),"",IF(E149="ΠΕ23",IF(N149="ΝΑΙ",3,(IF(O149="ΝΑΙ",2,0))),IF(N149="ΝΑΙ",3,(IF(O149="ΝΑΙ",2,0)))))</f>
        <v>0</v>
      </c>
      <c r="AD149" s="131">
        <f>IF(ISBLANK(#REF!),"",MAX(AB149:AC149))</f>
        <v>0</v>
      </c>
      <c r="AE149" s="131">
        <f>IF(ISBLANK(#REF!),"",MIN(3,0.5*INT((P149*12+Q149+ROUND(R149/30,0))/6)))</f>
        <v>0</v>
      </c>
      <c r="AF149" s="131">
        <f>IF(ISBLANK(#REF!),"",0.25*(S149*12+T149+ROUND(U149/30,0)))</f>
        <v>1.75</v>
      </c>
      <c r="AG149" s="132">
        <f>IF(ISBLANK(#REF!),"",IF(V149&gt;=67%,7,0))</f>
        <v>0</v>
      </c>
      <c r="AH149" s="132">
        <f>IF(ISBLANK(#REF!),"",IF(W149&gt;=1,7,0))</f>
        <v>0</v>
      </c>
      <c r="AI149" s="132">
        <f>IF(ISBLANK(#REF!),"",IF(X149="ΠΟΛΥΤΕΚΝΟΣ",7,IF(X149="ΤΡΙΤΕΚΝΟΣ",3,0)))</f>
        <v>0</v>
      </c>
      <c r="AJ149" s="132">
        <f>IF(ISBLANK(#REF!),"",MAX(AG149:AI149))</f>
        <v>0</v>
      </c>
      <c r="AK149" s="187">
        <f>IF(ISBLANK(#REF!),"",AA149+SUM(AD149:AF149,AJ149))</f>
        <v>2.63</v>
      </c>
    </row>
    <row r="150" spans="1:37" s="134" customFormat="1">
      <c r="A150" s="115">
        <f>IF(ISBLANK(#REF!),"",IF(ISNUMBER(A149),A149+1,1))</f>
        <v>140</v>
      </c>
      <c r="B150" s="134" t="s">
        <v>619</v>
      </c>
      <c r="C150" s="134" t="s">
        <v>116</v>
      </c>
      <c r="D150" s="134" t="s">
        <v>167</v>
      </c>
      <c r="E150" s="134" t="s">
        <v>39</v>
      </c>
      <c r="F150" s="134" t="s">
        <v>88</v>
      </c>
      <c r="G150" s="134" t="s">
        <v>15</v>
      </c>
      <c r="H150" s="134" t="s">
        <v>12</v>
      </c>
      <c r="I150" s="134" t="s">
        <v>13</v>
      </c>
      <c r="J150" s="135">
        <v>39622</v>
      </c>
      <c r="K150" s="136">
        <v>8.17</v>
      </c>
      <c r="L150" s="137"/>
      <c r="M150" s="137"/>
      <c r="N150" s="137"/>
      <c r="O150" s="137"/>
      <c r="P150" s="134">
        <v>1</v>
      </c>
      <c r="Q150" s="134">
        <v>2</v>
      </c>
      <c r="R150" s="134">
        <v>19</v>
      </c>
      <c r="S150" s="134">
        <v>0</v>
      </c>
      <c r="T150" s="134">
        <v>0</v>
      </c>
      <c r="U150" s="134">
        <v>0</v>
      </c>
      <c r="V150" s="138"/>
      <c r="W150" s="139"/>
      <c r="X150" s="137"/>
      <c r="Y150" s="137" t="s">
        <v>14</v>
      </c>
      <c r="Z150" s="137" t="s">
        <v>14</v>
      </c>
      <c r="AA150" s="131">
        <f>IF(ISBLANK(#REF!),"",IF(K150&gt;5,ROUND(0.5*(K150-5),2),0))</f>
        <v>1.59</v>
      </c>
      <c r="AB150" s="131">
        <f>IF(ISBLANK(#REF!),"",IF(L150="ΝΑΙ",6,(IF(M150="ΝΑΙ",4,0))))</f>
        <v>0</v>
      </c>
      <c r="AC150" s="131">
        <f>IF(ISBLANK(#REF!),"",IF(E150="ΠΕ23",IF(N150="ΝΑΙ",3,(IF(O150="ΝΑΙ",2,0))),IF(N150="ΝΑΙ",3,(IF(O150="ΝΑΙ",2,0)))))</f>
        <v>0</v>
      </c>
      <c r="AD150" s="131">
        <f>IF(ISBLANK(#REF!),"",MAX(AB150:AC150))</f>
        <v>0</v>
      </c>
      <c r="AE150" s="131">
        <f>IF(ISBLANK(#REF!),"",MIN(3,0.5*INT((P150*12+Q150+ROUND(R150/30,0))/6)))</f>
        <v>1</v>
      </c>
      <c r="AF150" s="131">
        <f>IF(ISBLANK(#REF!),"",0.25*(S150*12+T150+ROUND(U150/30,0)))</f>
        <v>0</v>
      </c>
      <c r="AG150" s="132">
        <f>IF(ISBLANK(#REF!),"",IF(V150&gt;=67%,7,0))</f>
        <v>0</v>
      </c>
      <c r="AH150" s="132">
        <f>IF(ISBLANK(#REF!),"",IF(W150&gt;=1,7,0))</f>
        <v>0</v>
      </c>
      <c r="AI150" s="132">
        <f>IF(ISBLANK(#REF!),"",IF(X150="ΠΟΛΥΤΕΚΝΟΣ",7,IF(X150="ΤΡΙΤΕΚΝΟΣ",3,0)))</f>
        <v>0</v>
      </c>
      <c r="AJ150" s="132">
        <f>IF(ISBLANK(#REF!),"",MAX(AG150:AI150))</f>
        <v>0</v>
      </c>
      <c r="AK150" s="187">
        <f>IF(ISBLANK(#REF!),"",AA150+SUM(AD150:AF150,AJ150))</f>
        <v>2.59</v>
      </c>
    </row>
    <row r="151" spans="1:37" s="134" customFormat="1">
      <c r="A151" s="115">
        <f>IF(ISBLANK(#REF!),"",IF(ISNUMBER(A150),A150+1,1))</f>
        <v>141</v>
      </c>
      <c r="B151" s="134" t="s">
        <v>574</v>
      </c>
      <c r="C151" s="134" t="s">
        <v>98</v>
      </c>
      <c r="D151" s="134" t="s">
        <v>184</v>
      </c>
      <c r="E151" s="134" t="s">
        <v>39</v>
      </c>
      <c r="F151" s="134" t="s">
        <v>88</v>
      </c>
      <c r="G151" s="134" t="s">
        <v>15</v>
      </c>
      <c r="H151" s="134" t="s">
        <v>12</v>
      </c>
      <c r="I151" s="134" t="s">
        <v>13</v>
      </c>
      <c r="J151" s="135">
        <v>38113</v>
      </c>
      <c r="K151" s="136">
        <v>8.61</v>
      </c>
      <c r="L151" s="137"/>
      <c r="M151" s="137"/>
      <c r="N151" s="137"/>
      <c r="O151" s="137"/>
      <c r="P151" s="134">
        <v>0</v>
      </c>
      <c r="Q151" s="134">
        <v>6</v>
      </c>
      <c r="R151" s="134">
        <v>14</v>
      </c>
      <c r="S151" s="134">
        <v>0</v>
      </c>
      <c r="T151" s="134">
        <v>0</v>
      </c>
      <c r="U151" s="134">
        <v>0</v>
      </c>
      <c r="V151" s="138"/>
      <c r="W151" s="139"/>
      <c r="X151" s="137"/>
      <c r="Y151" s="137" t="s">
        <v>14</v>
      </c>
      <c r="Z151" s="137" t="s">
        <v>14</v>
      </c>
      <c r="AA151" s="131">
        <f>IF(ISBLANK(#REF!),"",IF(K151&gt;5,ROUND(0.5*(K151-5),2),0))</f>
        <v>1.81</v>
      </c>
      <c r="AB151" s="131">
        <f>IF(ISBLANK(#REF!),"",IF(L151="ΝΑΙ",6,(IF(M151="ΝΑΙ",4,0))))</f>
        <v>0</v>
      </c>
      <c r="AC151" s="131">
        <f>IF(ISBLANK(#REF!),"",IF(E151="ΠΕ23",IF(N151="ΝΑΙ",3,(IF(O151="ΝΑΙ",2,0))),IF(N151="ΝΑΙ",3,(IF(O151="ΝΑΙ",2,0)))))</f>
        <v>0</v>
      </c>
      <c r="AD151" s="131">
        <f>IF(ISBLANK(#REF!),"",MAX(AB151:AC151))</f>
        <v>0</v>
      </c>
      <c r="AE151" s="131">
        <f>IF(ISBLANK(#REF!),"",MIN(3,0.5*INT((P151*12+Q151+ROUND(R151/30,0))/6)))</f>
        <v>0.5</v>
      </c>
      <c r="AF151" s="131">
        <f>IF(ISBLANK(#REF!),"",0.25*(S151*12+T151+ROUND(U151/30,0)))</f>
        <v>0</v>
      </c>
      <c r="AG151" s="132">
        <f>IF(ISBLANK(#REF!),"",IF(V151&gt;=67%,7,0))</f>
        <v>0</v>
      </c>
      <c r="AH151" s="132">
        <f>IF(ISBLANK(#REF!),"",IF(W151&gt;=1,7,0))</f>
        <v>0</v>
      </c>
      <c r="AI151" s="132">
        <f>IF(ISBLANK(#REF!),"",IF(X151="ΠΟΛΥΤΕΚΝΟΣ",7,IF(X151="ΤΡΙΤΕΚΝΟΣ",3,0)))</f>
        <v>0</v>
      </c>
      <c r="AJ151" s="132">
        <f>IF(ISBLANK(#REF!),"",MAX(AG151:AI151))</f>
        <v>0</v>
      </c>
      <c r="AK151" s="187">
        <f>IF(ISBLANK(#REF!),"",AA151+SUM(AD151:AF151,AJ151))</f>
        <v>2.31</v>
      </c>
    </row>
    <row r="152" spans="1:37" s="134" customFormat="1">
      <c r="A152" s="115">
        <f>IF(ISBLANK(#REF!),"",IF(ISNUMBER(A151),A151+1,1))</f>
        <v>142</v>
      </c>
      <c r="B152" s="134" t="s">
        <v>295</v>
      </c>
      <c r="C152" s="134" t="s">
        <v>290</v>
      </c>
      <c r="D152" s="134" t="s">
        <v>107</v>
      </c>
      <c r="E152" s="134" t="s">
        <v>39</v>
      </c>
      <c r="F152" s="134" t="s">
        <v>88</v>
      </c>
      <c r="G152" s="134" t="s">
        <v>15</v>
      </c>
      <c r="H152" s="134" t="s">
        <v>12</v>
      </c>
      <c r="I152" s="134" t="s">
        <v>13</v>
      </c>
      <c r="J152" s="135">
        <v>38996</v>
      </c>
      <c r="K152" s="136">
        <v>8.11</v>
      </c>
      <c r="L152" s="137"/>
      <c r="M152" s="137"/>
      <c r="N152" s="137"/>
      <c r="O152" s="137"/>
      <c r="P152" s="134">
        <v>0</v>
      </c>
      <c r="Q152" s="134">
        <v>5</v>
      </c>
      <c r="R152" s="134">
        <v>20</v>
      </c>
      <c r="S152" s="134">
        <v>0</v>
      </c>
      <c r="T152" s="134">
        <v>0</v>
      </c>
      <c r="U152" s="134">
        <v>0</v>
      </c>
      <c r="V152" s="138"/>
      <c r="W152" s="139"/>
      <c r="X152" s="137"/>
      <c r="Y152" s="137" t="s">
        <v>14</v>
      </c>
      <c r="Z152" s="137" t="s">
        <v>14</v>
      </c>
      <c r="AA152" s="131">
        <f>IF(ISBLANK(#REF!),"",IF(K152&gt;5,ROUND(0.5*(K152-5),2),0))</f>
        <v>1.56</v>
      </c>
      <c r="AB152" s="131">
        <f>IF(ISBLANK(#REF!),"",IF(L152="ΝΑΙ",6,(IF(M152="ΝΑΙ",4,0))))</f>
        <v>0</v>
      </c>
      <c r="AC152" s="131">
        <f>IF(ISBLANK(#REF!),"",IF(E152="ΠΕ23",IF(N152="ΝΑΙ",3,(IF(O152="ΝΑΙ",2,0))),IF(N152="ΝΑΙ",3,(IF(O152="ΝΑΙ",2,0)))))</f>
        <v>0</v>
      </c>
      <c r="AD152" s="131">
        <f>IF(ISBLANK(#REF!),"",MAX(AB152:AC152))</f>
        <v>0</v>
      </c>
      <c r="AE152" s="131">
        <f>IF(ISBLANK(#REF!),"",MIN(3,0.5*INT((P152*12+Q152+ROUND(R152/30,0))/6)))</f>
        <v>0.5</v>
      </c>
      <c r="AF152" s="131">
        <f>IF(ISBLANK(#REF!),"",0.25*(S152*12+T152+ROUND(U152/30,0)))</f>
        <v>0</v>
      </c>
      <c r="AG152" s="132">
        <f>IF(ISBLANK(#REF!),"",IF(V152&gt;=67%,7,0))</f>
        <v>0</v>
      </c>
      <c r="AH152" s="132">
        <f>IF(ISBLANK(#REF!),"",IF(W152&gt;=1,7,0))</f>
        <v>0</v>
      </c>
      <c r="AI152" s="132">
        <f>IF(ISBLANK(#REF!),"",IF(X152="ΠΟΛΥΤΕΚΝΟΣ",7,IF(X152="ΤΡΙΤΕΚΝΟΣ",3,0)))</f>
        <v>0</v>
      </c>
      <c r="AJ152" s="132">
        <f>IF(ISBLANK(#REF!),"",MAX(AG152:AI152))</f>
        <v>0</v>
      </c>
      <c r="AK152" s="187">
        <f>IF(ISBLANK(#REF!),"",AA152+SUM(AD152:AF152,AJ152))</f>
        <v>2.06</v>
      </c>
    </row>
    <row r="153" spans="1:37" s="134" customFormat="1">
      <c r="A153" s="115">
        <f>IF(ISBLANK(#REF!),"",IF(ISNUMBER(A152),A152+1,1))</f>
        <v>143</v>
      </c>
      <c r="B153" s="134" t="s">
        <v>610</v>
      </c>
      <c r="C153" s="134" t="s">
        <v>611</v>
      </c>
      <c r="D153" s="134" t="s">
        <v>211</v>
      </c>
      <c r="E153" s="134" t="s">
        <v>39</v>
      </c>
      <c r="F153" s="134" t="s">
        <v>88</v>
      </c>
      <c r="G153" s="134" t="s">
        <v>15</v>
      </c>
      <c r="H153" s="134" t="s">
        <v>12</v>
      </c>
      <c r="I153" s="134" t="s">
        <v>13</v>
      </c>
      <c r="J153" s="135">
        <v>41360</v>
      </c>
      <c r="K153" s="136">
        <v>8.1</v>
      </c>
      <c r="L153" s="137"/>
      <c r="M153" s="137"/>
      <c r="N153" s="137"/>
      <c r="O153" s="137"/>
      <c r="P153" s="134">
        <v>0</v>
      </c>
      <c r="Q153" s="134">
        <v>5</v>
      </c>
      <c r="R153" s="134">
        <v>22</v>
      </c>
      <c r="S153" s="134">
        <v>0</v>
      </c>
      <c r="T153" s="134">
        <v>0</v>
      </c>
      <c r="U153" s="134">
        <v>0</v>
      </c>
      <c r="V153" s="138"/>
      <c r="W153" s="139"/>
      <c r="X153" s="137"/>
      <c r="Y153" s="137" t="s">
        <v>14</v>
      </c>
      <c r="Z153" s="137" t="s">
        <v>14</v>
      </c>
      <c r="AA153" s="131">
        <f>IF(ISBLANK(#REF!),"",IF(K153&gt;5,ROUND(0.5*(K153-5),2),0))</f>
        <v>1.55</v>
      </c>
      <c r="AB153" s="131">
        <f>IF(ISBLANK(#REF!),"",IF(L153="ΝΑΙ",6,(IF(M153="ΝΑΙ",4,0))))</f>
        <v>0</v>
      </c>
      <c r="AC153" s="131">
        <f>IF(ISBLANK(#REF!),"",IF(E153="ΠΕ23",IF(N153="ΝΑΙ",3,(IF(O153="ΝΑΙ",2,0))),IF(N153="ΝΑΙ",3,(IF(O153="ΝΑΙ",2,0)))))</f>
        <v>0</v>
      </c>
      <c r="AD153" s="131">
        <f>IF(ISBLANK(#REF!),"",MAX(AB153:AC153))</f>
        <v>0</v>
      </c>
      <c r="AE153" s="131">
        <f>IF(ISBLANK(#REF!),"",MIN(3,0.5*INT((P153*12+Q153+ROUND(R153/30,0))/6)))</f>
        <v>0.5</v>
      </c>
      <c r="AF153" s="131">
        <f>IF(ISBLANK(#REF!),"",0.25*(S153*12+T153+ROUND(U153/30,0)))</f>
        <v>0</v>
      </c>
      <c r="AG153" s="132">
        <f>IF(ISBLANK(#REF!),"",IF(V153&gt;=67%,7,0))</f>
        <v>0</v>
      </c>
      <c r="AH153" s="132">
        <f>IF(ISBLANK(#REF!),"",IF(W153&gt;=1,7,0))</f>
        <v>0</v>
      </c>
      <c r="AI153" s="132">
        <f>IF(ISBLANK(#REF!),"",IF(X153="ΠΟΛΥΤΕΚΝΟΣ",7,IF(X153="ΤΡΙΤΕΚΝΟΣ",3,0)))</f>
        <v>0</v>
      </c>
      <c r="AJ153" s="132">
        <f>IF(ISBLANK(#REF!),"",MAX(AG153:AI153))</f>
        <v>0</v>
      </c>
      <c r="AK153" s="187">
        <f>IF(ISBLANK(#REF!),"",AA153+SUM(AD153:AF153,AJ153))</f>
        <v>2.0499999999999998</v>
      </c>
    </row>
    <row r="154" spans="1:37" s="134" customFormat="1">
      <c r="A154" s="115">
        <f>IF(ISBLANK(#REF!),"",IF(ISNUMBER(A153),A153+1,1))</f>
        <v>144</v>
      </c>
      <c r="B154" s="134" t="s">
        <v>609</v>
      </c>
      <c r="C154" s="134" t="s">
        <v>180</v>
      </c>
      <c r="D154" s="134" t="s">
        <v>201</v>
      </c>
      <c r="E154" s="134" t="s">
        <v>39</v>
      </c>
      <c r="F154" s="134" t="s">
        <v>88</v>
      </c>
      <c r="G154" s="134" t="s">
        <v>15</v>
      </c>
      <c r="H154" s="134" t="s">
        <v>12</v>
      </c>
      <c r="I154" s="134" t="s">
        <v>13</v>
      </c>
      <c r="J154" s="135">
        <v>41379</v>
      </c>
      <c r="K154" s="136">
        <v>7.73</v>
      </c>
      <c r="L154" s="137"/>
      <c r="M154" s="137"/>
      <c r="N154" s="137"/>
      <c r="O154" s="137"/>
      <c r="P154" s="134">
        <v>0</v>
      </c>
      <c r="Q154" s="134">
        <v>9</v>
      </c>
      <c r="R154" s="134">
        <v>9</v>
      </c>
      <c r="S154" s="134">
        <v>0</v>
      </c>
      <c r="T154" s="134">
        <v>0</v>
      </c>
      <c r="U154" s="134">
        <v>0</v>
      </c>
      <c r="V154" s="138"/>
      <c r="W154" s="139"/>
      <c r="X154" s="137"/>
      <c r="Y154" s="137" t="s">
        <v>14</v>
      </c>
      <c r="Z154" s="137" t="s">
        <v>14</v>
      </c>
      <c r="AA154" s="131">
        <f>IF(ISBLANK(#REF!),"",IF(K154&gt;5,ROUND(0.5*(K154-5),2),0))</f>
        <v>1.37</v>
      </c>
      <c r="AB154" s="131">
        <f>IF(ISBLANK(#REF!),"",IF(L154="ΝΑΙ",6,(IF(M154="ΝΑΙ",4,0))))</f>
        <v>0</v>
      </c>
      <c r="AC154" s="131">
        <f>IF(ISBLANK(#REF!),"",IF(E154="ΠΕ23",IF(N154="ΝΑΙ",3,(IF(O154="ΝΑΙ",2,0))),IF(N154="ΝΑΙ",3,(IF(O154="ΝΑΙ",2,0)))))</f>
        <v>0</v>
      </c>
      <c r="AD154" s="131">
        <f>IF(ISBLANK(#REF!),"",MAX(AB154:AC154))</f>
        <v>0</v>
      </c>
      <c r="AE154" s="131">
        <f>IF(ISBLANK(#REF!),"",MIN(3,0.5*INT((P154*12+Q154+ROUND(R154/30,0))/6)))</f>
        <v>0.5</v>
      </c>
      <c r="AF154" s="131">
        <f>IF(ISBLANK(#REF!),"",0.25*(S154*12+T154+ROUND(U154/30,0)))</f>
        <v>0</v>
      </c>
      <c r="AG154" s="132">
        <f>IF(ISBLANK(#REF!),"",IF(V154&gt;=67%,7,0))</f>
        <v>0</v>
      </c>
      <c r="AH154" s="132">
        <f>IF(ISBLANK(#REF!),"",IF(W154&gt;=1,7,0))</f>
        <v>0</v>
      </c>
      <c r="AI154" s="132">
        <f>IF(ISBLANK(#REF!),"",IF(X154="ΠΟΛΥΤΕΚΝΟΣ",7,IF(X154="ΤΡΙΤΕΚΝΟΣ",3,0)))</f>
        <v>0</v>
      </c>
      <c r="AJ154" s="132">
        <f>IF(ISBLANK(#REF!),"",MAX(AG154:AI154))</f>
        <v>0</v>
      </c>
      <c r="AK154" s="187">
        <f>IF(ISBLANK(#REF!),"",AA154+SUM(AD154:AF154,AJ154))</f>
        <v>1.87</v>
      </c>
    </row>
    <row r="155" spans="1:37" s="134" customFormat="1">
      <c r="A155" s="115">
        <f>IF(ISBLANK(#REF!),"",IF(ISNUMBER(A154),A154+1,1))</f>
        <v>145</v>
      </c>
      <c r="B155" s="134" t="s">
        <v>644</v>
      </c>
      <c r="C155" s="134" t="s">
        <v>263</v>
      </c>
      <c r="D155" s="134" t="s">
        <v>96</v>
      </c>
      <c r="E155" s="134" t="s">
        <v>39</v>
      </c>
      <c r="F155" s="134" t="s">
        <v>88</v>
      </c>
      <c r="G155" s="134" t="s">
        <v>15</v>
      </c>
      <c r="H155" s="134" t="s">
        <v>12</v>
      </c>
      <c r="I155" s="134" t="s">
        <v>13</v>
      </c>
      <c r="J155" s="135">
        <v>38679</v>
      </c>
      <c r="K155" s="136">
        <v>7.19</v>
      </c>
      <c r="L155" s="137"/>
      <c r="M155" s="137"/>
      <c r="N155" s="137"/>
      <c r="O155" s="137"/>
      <c r="P155" s="134">
        <v>0</v>
      </c>
      <c r="Q155" s="134">
        <v>0</v>
      </c>
      <c r="R155" s="134">
        <v>0</v>
      </c>
      <c r="S155" s="134">
        <v>0</v>
      </c>
      <c r="T155" s="134">
        <v>3</v>
      </c>
      <c r="U155" s="134">
        <v>2</v>
      </c>
      <c r="V155" s="138"/>
      <c r="W155" s="139"/>
      <c r="X155" s="137"/>
      <c r="Y155" s="137" t="s">
        <v>14</v>
      </c>
      <c r="Z155" s="137" t="s">
        <v>14</v>
      </c>
      <c r="AA155" s="131">
        <f>IF(ISBLANK(#REF!),"",IF(K155&gt;5,ROUND(0.5*(K155-5),2),0))</f>
        <v>1.1000000000000001</v>
      </c>
      <c r="AB155" s="131">
        <f>IF(ISBLANK(#REF!),"",IF(L155="ΝΑΙ",6,(IF(M155="ΝΑΙ",4,0))))</f>
        <v>0</v>
      </c>
      <c r="AC155" s="131">
        <f>IF(ISBLANK(#REF!),"",IF(E155="ΠΕ23",IF(N155="ΝΑΙ",3,(IF(O155="ΝΑΙ",2,0))),IF(N155="ΝΑΙ",3,(IF(O155="ΝΑΙ",2,0)))))</f>
        <v>0</v>
      </c>
      <c r="AD155" s="131">
        <f>IF(ISBLANK(#REF!),"",MAX(AB155:AC155))</f>
        <v>0</v>
      </c>
      <c r="AE155" s="131">
        <f>IF(ISBLANK(#REF!),"",MIN(3,0.5*INT((P155*12+Q155+ROUND(R155/30,0))/6)))</f>
        <v>0</v>
      </c>
      <c r="AF155" s="131">
        <f>IF(ISBLANK(#REF!),"",0.25*(S155*12+T155+ROUND(U155/30,0)))</f>
        <v>0.75</v>
      </c>
      <c r="AG155" s="132">
        <f>IF(ISBLANK(#REF!),"",IF(V155&gt;=67%,7,0))</f>
        <v>0</v>
      </c>
      <c r="AH155" s="132">
        <f>IF(ISBLANK(#REF!),"",IF(W155&gt;=1,7,0))</f>
        <v>0</v>
      </c>
      <c r="AI155" s="132">
        <f>IF(ISBLANK(#REF!),"",IF(X155="ΠΟΛΥΤΕΚΝΟΣ",7,IF(X155="ΤΡΙΤΕΚΝΟΣ",3,0)))</f>
        <v>0</v>
      </c>
      <c r="AJ155" s="132">
        <f>IF(ISBLANK(#REF!),"",MAX(AG155:AI155))</f>
        <v>0</v>
      </c>
      <c r="AK155" s="187">
        <f>IF(ISBLANK(#REF!),"",AA155+SUM(AD155:AF155,AJ155))</f>
        <v>1.85</v>
      </c>
    </row>
    <row r="156" spans="1:37" s="134" customFormat="1">
      <c r="A156" s="115">
        <f>IF(ISBLANK(#REF!),"",IF(ISNUMBER(A155),A155+1,1))</f>
        <v>146</v>
      </c>
      <c r="B156" s="134" t="s">
        <v>575</v>
      </c>
      <c r="C156" s="134" t="s">
        <v>167</v>
      </c>
      <c r="D156" s="134" t="s">
        <v>184</v>
      </c>
      <c r="E156" s="134" t="s">
        <v>39</v>
      </c>
      <c r="F156" s="134" t="s">
        <v>88</v>
      </c>
      <c r="G156" s="134" t="s">
        <v>15</v>
      </c>
      <c r="H156" s="134" t="s">
        <v>12</v>
      </c>
      <c r="I156" s="134" t="s">
        <v>13</v>
      </c>
      <c r="J156" s="135">
        <v>40746</v>
      </c>
      <c r="K156" s="136">
        <v>8.51</v>
      </c>
      <c r="L156" s="137"/>
      <c r="M156" s="137"/>
      <c r="N156" s="137"/>
      <c r="O156" s="137"/>
      <c r="P156" s="134">
        <v>0</v>
      </c>
      <c r="Q156" s="134">
        <v>3</v>
      </c>
      <c r="R156" s="134">
        <v>2</v>
      </c>
      <c r="S156" s="134">
        <v>0</v>
      </c>
      <c r="T156" s="134">
        <v>0</v>
      </c>
      <c r="U156" s="134">
        <v>0</v>
      </c>
      <c r="V156" s="138"/>
      <c r="W156" s="139"/>
      <c r="X156" s="137"/>
      <c r="Y156" s="137" t="s">
        <v>14</v>
      </c>
      <c r="Z156" s="137" t="s">
        <v>14</v>
      </c>
      <c r="AA156" s="131">
        <f>IF(ISBLANK(#REF!),"",IF(K156&gt;5,ROUND(0.5*(K156-5),2),0))</f>
        <v>1.76</v>
      </c>
      <c r="AB156" s="131">
        <f>IF(ISBLANK(#REF!),"",IF(L156="ΝΑΙ",6,(IF(M156="ΝΑΙ",4,0))))</f>
        <v>0</v>
      </c>
      <c r="AC156" s="131">
        <f>IF(ISBLANK(#REF!),"",IF(E156="ΠΕ23",IF(N156="ΝΑΙ",3,(IF(O156="ΝΑΙ",2,0))),IF(N156="ΝΑΙ",3,(IF(O156="ΝΑΙ",2,0)))))</f>
        <v>0</v>
      </c>
      <c r="AD156" s="131">
        <f>IF(ISBLANK(#REF!),"",MAX(AB156:AC156))</f>
        <v>0</v>
      </c>
      <c r="AE156" s="131">
        <f>IF(ISBLANK(#REF!),"",MIN(3,0.5*INT((P156*12+Q156+ROUND(R156/30,0))/6)))</f>
        <v>0</v>
      </c>
      <c r="AF156" s="131">
        <f>IF(ISBLANK(#REF!),"",0.25*(S156*12+T156+ROUND(U156/30,0)))</f>
        <v>0</v>
      </c>
      <c r="AG156" s="132">
        <f>IF(ISBLANK(#REF!),"",IF(V156&gt;=67%,7,0))</f>
        <v>0</v>
      </c>
      <c r="AH156" s="132">
        <f>IF(ISBLANK(#REF!),"",IF(W156&gt;=1,7,0))</f>
        <v>0</v>
      </c>
      <c r="AI156" s="132">
        <f>IF(ISBLANK(#REF!),"",IF(X156="ΠΟΛΥΤΕΚΝΟΣ",7,IF(X156="ΤΡΙΤΕΚΝΟΣ",3,0)))</f>
        <v>0</v>
      </c>
      <c r="AJ156" s="132">
        <f>IF(ISBLANK(#REF!),"",MAX(AG156:AI156))</f>
        <v>0</v>
      </c>
      <c r="AK156" s="187">
        <f>IF(ISBLANK(#REF!),"",AA156+SUM(AD156:AF156,AJ156))</f>
        <v>1.76</v>
      </c>
    </row>
    <row r="157" spans="1:37" s="134" customFormat="1">
      <c r="A157" s="115">
        <f>IF(ISBLANK(#REF!),"",IF(ISNUMBER(A156),A156+1,1))</f>
        <v>147</v>
      </c>
      <c r="B157" s="134" t="s">
        <v>597</v>
      </c>
      <c r="C157" s="134" t="s">
        <v>164</v>
      </c>
      <c r="D157" s="134" t="s">
        <v>280</v>
      </c>
      <c r="E157" s="134" t="s">
        <v>39</v>
      </c>
      <c r="F157" s="134" t="s">
        <v>88</v>
      </c>
      <c r="G157" s="134" t="s">
        <v>15</v>
      </c>
      <c r="H157" s="134" t="s">
        <v>12</v>
      </c>
      <c r="I157" s="134" t="s">
        <v>13</v>
      </c>
      <c r="J157" s="135">
        <v>42705</v>
      </c>
      <c r="K157" s="136">
        <v>8.41</v>
      </c>
      <c r="L157" s="137"/>
      <c r="M157" s="137"/>
      <c r="N157" s="137"/>
      <c r="O157" s="137"/>
      <c r="P157" s="134">
        <v>0</v>
      </c>
      <c r="Q157" s="134">
        <v>0</v>
      </c>
      <c r="R157" s="134">
        <v>0</v>
      </c>
      <c r="S157" s="134">
        <v>0</v>
      </c>
      <c r="T157" s="134">
        <v>0</v>
      </c>
      <c r="U157" s="134">
        <v>0</v>
      </c>
      <c r="V157" s="138"/>
      <c r="W157" s="139"/>
      <c r="X157" s="137"/>
      <c r="Y157" s="137" t="s">
        <v>14</v>
      </c>
      <c r="Z157" s="137" t="s">
        <v>14</v>
      </c>
      <c r="AA157" s="131">
        <f>IF(ISBLANK(#REF!),"",IF(K157&gt;5,ROUND(0.5*(K157-5),2),0))</f>
        <v>1.71</v>
      </c>
      <c r="AB157" s="131">
        <f>IF(ISBLANK(#REF!),"",IF(L157="ΝΑΙ",6,(IF(M157="ΝΑΙ",4,0))))</f>
        <v>0</v>
      </c>
      <c r="AC157" s="131">
        <f>IF(ISBLANK(#REF!),"",IF(E157="ΠΕ23",IF(N157="ΝΑΙ",3,(IF(O157="ΝΑΙ",2,0))),IF(N157="ΝΑΙ",3,(IF(O157="ΝΑΙ",2,0)))))</f>
        <v>0</v>
      </c>
      <c r="AD157" s="131">
        <f>IF(ISBLANK(#REF!),"",MAX(AB157:AC157))</f>
        <v>0</v>
      </c>
      <c r="AE157" s="131">
        <f>IF(ISBLANK(#REF!),"",MIN(3,0.5*INT((P157*12+Q157+ROUND(R157/30,0))/6)))</f>
        <v>0</v>
      </c>
      <c r="AF157" s="131">
        <f>IF(ISBLANK(#REF!),"",0.25*(S157*12+T157+ROUND(U157/30,0)))</f>
        <v>0</v>
      </c>
      <c r="AG157" s="132">
        <f>IF(ISBLANK(#REF!),"",IF(V157&gt;=67%,7,0))</f>
        <v>0</v>
      </c>
      <c r="AH157" s="132">
        <f>IF(ISBLANK(#REF!),"",IF(W157&gt;=1,7,0))</f>
        <v>0</v>
      </c>
      <c r="AI157" s="132">
        <f>IF(ISBLANK(#REF!),"",IF(X157="ΠΟΛΥΤΕΚΝΟΣ",7,IF(X157="ΤΡΙΤΕΚΝΟΣ",3,0)))</f>
        <v>0</v>
      </c>
      <c r="AJ157" s="132">
        <f>IF(ISBLANK(#REF!),"",MAX(AG157:AI157))</f>
        <v>0</v>
      </c>
      <c r="AK157" s="187">
        <f>IF(ISBLANK(#REF!),"",AA157+SUM(AD157:AF157,AJ157))</f>
        <v>1.71</v>
      </c>
    </row>
    <row r="158" spans="1:37" s="134" customFormat="1">
      <c r="A158" s="115">
        <f>IF(ISBLANK(#REF!),"",IF(ISNUMBER(A157),A157+1,1))</f>
        <v>148</v>
      </c>
      <c r="B158" s="134" t="s">
        <v>658</v>
      </c>
      <c r="C158" s="134" t="s">
        <v>596</v>
      </c>
      <c r="D158" s="134" t="s">
        <v>543</v>
      </c>
      <c r="E158" s="134" t="s">
        <v>39</v>
      </c>
      <c r="F158" s="134" t="s">
        <v>88</v>
      </c>
      <c r="G158" s="134" t="s">
        <v>15</v>
      </c>
      <c r="H158" s="134" t="s">
        <v>12</v>
      </c>
      <c r="I158" s="134" t="s">
        <v>13</v>
      </c>
      <c r="J158" s="135">
        <v>42479</v>
      </c>
      <c r="K158" s="136">
        <v>8.2200000000000006</v>
      </c>
      <c r="L158" s="137"/>
      <c r="M158" s="137"/>
      <c r="N158" s="137"/>
      <c r="O158" s="137"/>
      <c r="P158" s="134">
        <v>0</v>
      </c>
      <c r="Q158" s="134">
        <v>0</v>
      </c>
      <c r="R158" s="134">
        <v>0</v>
      </c>
      <c r="S158" s="134">
        <v>0</v>
      </c>
      <c r="T158" s="134">
        <v>0</v>
      </c>
      <c r="U158" s="134">
        <v>0</v>
      </c>
      <c r="V158" s="138"/>
      <c r="W158" s="139"/>
      <c r="X158" s="137"/>
      <c r="Y158" s="137" t="s">
        <v>14</v>
      </c>
      <c r="Z158" s="137" t="s">
        <v>14</v>
      </c>
      <c r="AA158" s="131">
        <f>IF(ISBLANK(#REF!),"",IF(K158&gt;5,ROUND(0.5*(K158-5),2),0))</f>
        <v>1.61</v>
      </c>
      <c r="AB158" s="131">
        <f>IF(ISBLANK(#REF!),"",IF(L158="ΝΑΙ",6,(IF(M158="ΝΑΙ",4,0))))</f>
        <v>0</v>
      </c>
      <c r="AC158" s="131">
        <f>IF(ISBLANK(#REF!),"",IF(E158="ΠΕ23",IF(N158="ΝΑΙ",3,(IF(O158="ΝΑΙ",2,0))),IF(N158="ΝΑΙ",3,(IF(O158="ΝΑΙ",2,0)))))</f>
        <v>0</v>
      </c>
      <c r="AD158" s="131">
        <f>IF(ISBLANK(#REF!),"",MAX(AB158:AC158))</f>
        <v>0</v>
      </c>
      <c r="AE158" s="131">
        <f>IF(ISBLANK(#REF!),"",MIN(3,0.5*INT((P158*12+Q158+ROUND(R158/30,0))/6)))</f>
        <v>0</v>
      </c>
      <c r="AF158" s="131">
        <f>IF(ISBLANK(#REF!),"",0.25*(S158*12+T158+ROUND(U158/30,0)))</f>
        <v>0</v>
      </c>
      <c r="AG158" s="132">
        <f>IF(ISBLANK(#REF!),"",IF(V158&gt;=67%,7,0))</f>
        <v>0</v>
      </c>
      <c r="AH158" s="132">
        <f>IF(ISBLANK(#REF!),"",IF(W158&gt;=1,7,0))</f>
        <v>0</v>
      </c>
      <c r="AI158" s="132">
        <f>IF(ISBLANK(#REF!),"",IF(X158="ΠΟΛΥΤΕΚΝΟΣ",7,IF(X158="ΤΡΙΤΕΚΝΟΣ",3,0)))</f>
        <v>0</v>
      </c>
      <c r="AJ158" s="132">
        <f>IF(ISBLANK(#REF!),"",MAX(AG158:AI158))</f>
        <v>0</v>
      </c>
      <c r="AK158" s="187">
        <f>IF(ISBLANK(#REF!),"",AA158+SUM(AD158:AF158,AJ158))</f>
        <v>1.61</v>
      </c>
    </row>
    <row r="159" spans="1:37" s="134" customFormat="1">
      <c r="A159" s="115">
        <f>IF(ISBLANK(#REF!),"",IF(ISNUMBER(A158),A158+1,1))</f>
        <v>149</v>
      </c>
      <c r="B159" s="134" t="s">
        <v>479</v>
      </c>
      <c r="C159" s="134" t="s">
        <v>151</v>
      </c>
      <c r="D159" s="134" t="s">
        <v>480</v>
      </c>
      <c r="E159" s="134" t="s">
        <v>39</v>
      </c>
      <c r="F159" s="134" t="s">
        <v>88</v>
      </c>
      <c r="G159" s="134" t="s">
        <v>15</v>
      </c>
      <c r="H159" s="134" t="s">
        <v>12</v>
      </c>
      <c r="I159" s="134" t="s">
        <v>13</v>
      </c>
      <c r="J159" s="135">
        <v>39711</v>
      </c>
      <c r="K159" s="136">
        <v>8.06</v>
      </c>
      <c r="L159" s="137"/>
      <c r="M159" s="137"/>
      <c r="N159" s="137"/>
      <c r="O159" s="137"/>
      <c r="P159" s="134">
        <v>0</v>
      </c>
      <c r="Q159" s="134">
        <v>0</v>
      </c>
      <c r="R159" s="134">
        <v>0</v>
      </c>
      <c r="S159" s="134">
        <v>0</v>
      </c>
      <c r="T159" s="134">
        <v>0</v>
      </c>
      <c r="U159" s="134">
        <v>0</v>
      </c>
      <c r="V159" s="138"/>
      <c r="W159" s="139"/>
      <c r="X159" s="137"/>
      <c r="Y159" s="137" t="s">
        <v>14</v>
      </c>
      <c r="Z159" s="137" t="s">
        <v>14</v>
      </c>
      <c r="AA159" s="131">
        <f>IF(ISBLANK(#REF!),"",IF(K159&gt;5,ROUND(0.5*(K159-5),2),0))</f>
        <v>1.53</v>
      </c>
      <c r="AB159" s="131">
        <f>IF(ISBLANK(#REF!),"",IF(L159="ΝΑΙ",6,(IF(M159="ΝΑΙ",4,0))))</f>
        <v>0</v>
      </c>
      <c r="AC159" s="131">
        <f>IF(ISBLANK(#REF!),"",IF(E159="ΠΕ23",IF(N159="ΝΑΙ",3,(IF(O159="ΝΑΙ",2,0))),IF(N159="ΝΑΙ",3,(IF(O159="ΝΑΙ",2,0)))))</f>
        <v>0</v>
      </c>
      <c r="AD159" s="131">
        <f>IF(ISBLANK(#REF!),"",MAX(AB159:AC159))</f>
        <v>0</v>
      </c>
      <c r="AE159" s="131">
        <f>IF(ISBLANK(#REF!),"",MIN(3,0.5*INT((P159*12+Q159+ROUND(R159/30,0))/6)))</f>
        <v>0</v>
      </c>
      <c r="AF159" s="131">
        <f>IF(ISBLANK(#REF!),"",0.25*(S159*12+T159+ROUND(U159/30,0)))</f>
        <v>0</v>
      </c>
      <c r="AG159" s="132">
        <f>IF(ISBLANK(#REF!),"",IF(V159&gt;=67%,7,0))</f>
        <v>0</v>
      </c>
      <c r="AH159" s="132">
        <f>IF(ISBLANK(#REF!),"",IF(W159&gt;=1,7,0))</f>
        <v>0</v>
      </c>
      <c r="AI159" s="132">
        <f>IF(ISBLANK(#REF!),"",IF(X159="ΠΟΛΥΤΕΚΝΟΣ",7,IF(X159="ΤΡΙΤΕΚΝΟΣ",3,0)))</f>
        <v>0</v>
      </c>
      <c r="AJ159" s="132">
        <f>IF(ISBLANK(#REF!),"",MAX(AG159:AI159))</f>
        <v>0</v>
      </c>
      <c r="AK159" s="187">
        <f>IF(ISBLANK(#REF!),"",AA159+SUM(AD159:AF159,AJ159))</f>
        <v>1.53</v>
      </c>
    </row>
    <row r="160" spans="1:37" s="134" customFormat="1">
      <c r="A160" s="115">
        <f>IF(ISBLANK(#REF!),"",IF(ISNUMBER(A159),A159+1,1))</f>
        <v>150</v>
      </c>
      <c r="B160" s="134" t="s">
        <v>663</v>
      </c>
      <c r="C160" s="134" t="s">
        <v>231</v>
      </c>
      <c r="D160" s="134" t="s">
        <v>112</v>
      </c>
      <c r="E160" s="134" t="s">
        <v>39</v>
      </c>
      <c r="F160" s="134" t="s">
        <v>88</v>
      </c>
      <c r="G160" s="134" t="s">
        <v>15</v>
      </c>
      <c r="H160" s="134" t="s">
        <v>12</v>
      </c>
      <c r="I160" s="134" t="s">
        <v>13</v>
      </c>
      <c r="J160" s="135">
        <v>40375</v>
      </c>
      <c r="K160" s="136">
        <v>8.0500000000000007</v>
      </c>
      <c r="L160" s="137"/>
      <c r="M160" s="137"/>
      <c r="N160" s="137"/>
      <c r="O160" s="137"/>
      <c r="P160" s="134">
        <v>0</v>
      </c>
      <c r="Q160" s="134">
        <v>0</v>
      </c>
      <c r="R160" s="134">
        <v>0</v>
      </c>
      <c r="S160" s="134">
        <v>0</v>
      </c>
      <c r="T160" s="134">
        <v>0</v>
      </c>
      <c r="U160" s="134">
        <v>0</v>
      </c>
      <c r="V160" s="138"/>
      <c r="W160" s="139"/>
      <c r="X160" s="137"/>
      <c r="Y160" s="137" t="s">
        <v>12</v>
      </c>
      <c r="Z160" s="137" t="s">
        <v>14</v>
      </c>
      <c r="AA160" s="131">
        <f>IF(ISBLANK(#REF!),"",IF(K160&gt;5,ROUND(0.5*(K160-5),2),0))</f>
        <v>1.53</v>
      </c>
      <c r="AB160" s="131">
        <f>IF(ISBLANK(#REF!),"",IF(L160="ΝΑΙ",6,(IF(M160="ΝΑΙ",4,0))))</f>
        <v>0</v>
      </c>
      <c r="AC160" s="131">
        <f>IF(ISBLANK(#REF!),"",IF(E160="ΠΕ23",IF(N160="ΝΑΙ",3,(IF(O160="ΝΑΙ",2,0))),IF(N160="ΝΑΙ",3,(IF(O160="ΝΑΙ",2,0)))))</f>
        <v>0</v>
      </c>
      <c r="AD160" s="131">
        <f>IF(ISBLANK(#REF!),"",MAX(AB160:AC160))</f>
        <v>0</v>
      </c>
      <c r="AE160" s="131">
        <f>IF(ISBLANK(#REF!),"",MIN(3,0.5*INT((P160*12+Q160+ROUND(R160/30,0))/6)))</f>
        <v>0</v>
      </c>
      <c r="AF160" s="131">
        <f>IF(ISBLANK(#REF!),"",0.25*(S160*12+T160+ROUND(U160/30,0)))</f>
        <v>0</v>
      </c>
      <c r="AG160" s="132">
        <f>IF(ISBLANK(#REF!),"",IF(V160&gt;=67%,7,0))</f>
        <v>0</v>
      </c>
      <c r="AH160" s="132">
        <f>IF(ISBLANK(#REF!),"",IF(W160&gt;=1,7,0))</f>
        <v>0</v>
      </c>
      <c r="AI160" s="132">
        <f>IF(ISBLANK(#REF!),"",IF(X160="ΠΟΛΥΤΕΚΝΟΣ",7,IF(X160="ΤΡΙΤΕΚΝΟΣ",3,0)))</f>
        <v>0</v>
      </c>
      <c r="AJ160" s="132">
        <f>IF(ISBLANK(#REF!),"",MAX(AG160:AI160))</f>
        <v>0</v>
      </c>
      <c r="AK160" s="187">
        <f>IF(ISBLANK(#REF!),"",AA160+SUM(AD160:AF160,AJ160))</f>
        <v>1.53</v>
      </c>
    </row>
    <row r="161" spans="1:37" s="134" customFormat="1">
      <c r="A161" s="115">
        <f>IF(ISBLANK(#REF!),"",IF(ISNUMBER(A160),A160+1,1))</f>
        <v>151</v>
      </c>
      <c r="B161" s="134" t="s">
        <v>583</v>
      </c>
      <c r="C161" s="134" t="s">
        <v>584</v>
      </c>
      <c r="D161" s="134" t="s">
        <v>130</v>
      </c>
      <c r="E161" s="134" t="s">
        <v>39</v>
      </c>
      <c r="F161" s="134" t="s">
        <v>88</v>
      </c>
      <c r="G161" s="134" t="s">
        <v>15</v>
      </c>
      <c r="H161" s="134" t="s">
        <v>12</v>
      </c>
      <c r="I161" s="134" t="s">
        <v>13</v>
      </c>
      <c r="J161" s="135">
        <v>42214</v>
      </c>
      <c r="K161" s="136">
        <v>7.86</v>
      </c>
      <c r="L161" s="137"/>
      <c r="M161" s="137"/>
      <c r="N161" s="137"/>
      <c r="O161" s="137"/>
      <c r="P161" s="134">
        <v>0</v>
      </c>
      <c r="Q161" s="134">
        <v>2</v>
      </c>
      <c r="R161" s="134">
        <v>25</v>
      </c>
      <c r="S161" s="134">
        <v>0</v>
      </c>
      <c r="T161" s="134">
        <v>0</v>
      </c>
      <c r="U161" s="134">
        <v>0</v>
      </c>
      <c r="V161" s="138"/>
      <c r="W161" s="139"/>
      <c r="X161" s="137"/>
      <c r="Y161" s="137" t="s">
        <v>14</v>
      </c>
      <c r="Z161" s="137" t="s">
        <v>14</v>
      </c>
      <c r="AA161" s="131">
        <f>IF(ISBLANK(#REF!),"",IF(K161&gt;5,ROUND(0.5*(K161-5),2),0))</f>
        <v>1.43</v>
      </c>
      <c r="AB161" s="131">
        <f>IF(ISBLANK(#REF!),"",IF(L161="ΝΑΙ",6,(IF(M161="ΝΑΙ",4,0))))</f>
        <v>0</v>
      </c>
      <c r="AC161" s="131">
        <f>IF(ISBLANK(#REF!),"",IF(E161="ΠΕ23",IF(N161="ΝΑΙ",3,(IF(O161="ΝΑΙ",2,0))),IF(N161="ΝΑΙ",3,(IF(O161="ΝΑΙ",2,0)))))</f>
        <v>0</v>
      </c>
      <c r="AD161" s="131">
        <f>IF(ISBLANK(#REF!),"",MAX(AB161:AC161))</f>
        <v>0</v>
      </c>
      <c r="AE161" s="131">
        <f>IF(ISBLANK(#REF!),"",MIN(3,0.5*INT((P161*12+Q161+ROUND(R161/30,0))/6)))</f>
        <v>0</v>
      </c>
      <c r="AF161" s="131">
        <f>IF(ISBLANK(#REF!),"",0.25*(S161*12+T161+ROUND(U161/30,0)))</f>
        <v>0</v>
      </c>
      <c r="AG161" s="132">
        <f>IF(ISBLANK(#REF!),"",IF(V161&gt;=67%,7,0))</f>
        <v>0</v>
      </c>
      <c r="AH161" s="132">
        <f>IF(ISBLANK(#REF!),"",IF(W161&gt;=1,7,0))</f>
        <v>0</v>
      </c>
      <c r="AI161" s="132">
        <f>IF(ISBLANK(#REF!),"",IF(X161="ΠΟΛΥΤΕΚΝΟΣ",7,IF(X161="ΤΡΙΤΕΚΝΟΣ",3,0)))</f>
        <v>0</v>
      </c>
      <c r="AJ161" s="132">
        <f>IF(ISBLANK(#REF!),"",MAX(AG161:AI161))</f>
        <v>0</v>
      </c>
      <c r="AK161" s="187">
        <f>IF(ISBLANK(#REF!),"",AA161+SUM(AD161:AF161,AJ161))</f>
        <v>1.43</v>
      </c>
    </row>
    <row r="162" spans="1:37" s="134" customFormat="1">
      <c r="A162" s="115">
        <f>IF(ISBLANK(#REF!),"",IF(ISNUMBER(A161),A161+1,1))</f>
        <v>152</v>
      </c>
      <c r="B162" s="134" t="s">
        <v>613</v>
      </c>
      <c r="C162" s="134" t="s">
        <v>120</v>
      </c>
      <c r="D162" s="134" t="s">
        <v>107</v>
      </c>
      <c r="E162" s="134" t="s">
        <v>39</v>
      </c>
      <c r="F162" s="134" t="s">
        <v>88</v>
      </c>
      <c r="G162" s="134" t="s">
        <v>15</v>
      </c>
      <c r="H162" s="134" t="s">
        <v>12</v>
      </c>
      <c r="I162" s="134" t="s">
        <v>13</v>
      </c>
      <c r="J162" s="135">
        <v>42317</v>
      </c>
      <c r="K162" s="136">
        <v>7.78</v>
      </c>
      <c r="L162" s="137"/>
      <c r="M162" s="137"/>
      <c r="N162" s="137"/>
      <c r="O162" s="137"/>
      <c r="P162" s="134">
        <v>0</v>
      </c>
      <c r="Q162" s="134">
        <v>0</v>
      </c>
      <c r="R162" s="134">
        <v>0</v>
      </c>
      <c r="S162" s="134">
        <v>0</v>
      </c>
      <c r="T162" s="134">
        <v>0</v>
      </c>
      <c r="U162" s="134">
        <v>0</v>
      </c>
      <c r="V162" s="138"/>
      <c r="W162" s="139"/>
      <c r="X162" s="137"/>
      <c r="Y162" s="137" t="s">
        <v>14</v>
      </c>
      <c r="Z162" s="137" t="s">
        <v>14</v>
      </c>
      <c r="AA162" s="131">
        <f>IF(ISBLANK(#REF!),"",IF(K162&gt;5,ROUND(0.5*(K162-5),2),0))</f>
        <v>1.39</v>
      </c>
      <c r="AB162" s="131">
        <f>IF(ISBLANK(#REF!),"",IF(L162="ΝΑΙ",6,(IF(M162="ΝΑΙ",4,0))))</f>
        <v>0</v>
      </c>
      <c r="AC162" s="131">
        <f>IF(ISBLANK(#REF!),"",IF(E162="ΠΕ23",IF(N162="ΝΑΙ",3,(IF(O162="ΝΑΙ",2,0))),IF(N162="ΝΑΙ",3,(IF(O162="ΝΑΙ",2,0)))))</f>
        <v>0</v>
      </c>
      <c r="AD162" s="131">
        <f>IF(ISBLANK(#REF!),"",MAX(AB162:AC162))</f>
        <v>0</v>
      </c>
      <c r="AE162" s="131">
        <f>IF(ISBLANK(#REF!),"",MIN(3,0.5*INT((P162*12+Q162+ROUND(R162/30,0))/6)))</f>
        <v>0</v>
      </c>
      <c r="AF162" s="131">
        <f>IF(ISBLANK(#REF!),"",0.25*(S162*12+T162+ROUND(U162/30,0)))</f>
        <v>0</v>
      </c>
      <c r="AG162" s="132">
        <f>IF(ISBLANK(#REF!),"",IF(V162&gt;=67%,7,0))</f>
        <v>0</v>
      </c>
      <c r="AH162" s="132">
        <f>IF(ISBLANK(#REF!),"",IF(W162&gt;=1,7,0))</f>
        <v>0</v>
      </c>
      <c r="AI162" s="132">
        <f>IF(ISBLANK(#REF!),"",IF(X162="ΠΟΛΥΤΕΚΝΟΣ",7,IF(X162="ΤΡΙΤΕΚΝΟΣ",3,0)))</f>
        <v>0</v>
      </c>
      <c r="AJ162" s="132">
        <f>IF(ISBLANK(#REF!),"",MAX(AG162:AI162))</f>
        <v>0</v>
      </c>
      <c r="AK162" s="187">
        <f>IF(ISBLANK(#REF!),"",AA162+SUM(AD162:AF162,AJ162))</f>
        <v>1.39</v>
      </c>
    </row>
    <row r="163" spans="1:37" s="134" customFormat="1">
      <c r="A163" s="115">
        <f>IF(ISBLANK(#REF!),"",IF(ISNUMBER(A162),A162+1,1))</f>
        <v>153</v>
      </c>
      <c r="B163" s="134" t="s">
        <v>440</v>
      </c>
      <c r="C163" s="134" t="s">
        <v>149</v>
      </c>
      <c r="D163" s="134" t="s">
        <v>112</v>
      </c>
      <c r="E163" s="134" t="s">
        <v>39</v>
      </c>
      <c r="F163" s="134" t="s">
        <v>88</v>
      </c>
      <c r="G163" s="134" t="s">
        <v>15</v>
      </c>
      <c r="H163" s="134" t="s">
        <v>12</v>
      </c>
      <c r="I163" s="134" t="s">
        <v>13</v>
      </c>
      <c r="J163" s="135">
        <v>40127</v>
      </c>
      <c r="K163" s="136">
        <v>7.73</v>
      </c>
      <c r="L163" s="137"/>
      <c r="M163" s="137"/>
      <c r="N163" s="137"/>
      <c r="O163" s="137"/>
      <c r="P163" s="134">
        <v>0</v>
      </c>
      <c r="Q163" s="134">
        <v>0</v>
      </c>
      <c r="R163" s="134">
        <v>0</v>
      </c>
      <c r="S163" s="134">
        <v>0</v>
      </c>
      <c r="T163" s="134">
        <v>0</v>
      </c>
      <c r="U163" s="134">
        <v>0</v>
      </c>
      <c r="V163" s="138"/>
      <c r="W163" s="139"/>
      <c r="X163" s="137"/>
      <c r="Y163" s="137" t="s">
        <v>14</v>
      </c>
      <c r="Z163" s="137" t="s">
        <v>14</v>
      </c>
      <c r="AA163" s="131">
        <f>IF(ISBLANK(#REF!),"",IF(K163&gt;5,ROUND(0.5*(K163-5),2),0))</f>
        <v>1.37</v>
      </c>
      <c r="AB163" s="131">
        <f>IF(ISBLANK(#REF!),"",IF(L163="ΝΑΙ",6,(IF(M163="ΝΑΙ",4,0))))</f>
        <v>0</v>
      </c>
      <c r="AC163" s="131">
        <f>IF(ISBLANK(#REF!),"",IF(E163="ΠΕ23",IF(N163="ΝΑΙ",3,(IF(O163="ΝΑΙ",2,0))),IF(N163="ΝΑΙ",3,(IF(O163="ΝΑΙ",2,0)))))</f>
        <v>0</v>
      </c>
      <c r="AD163" s="131">
        <f>IF(ISBLANK(#REF!),"",MAX(AB163:AC163))</f>
        <v>0</v>
      </c>
      <c r="AE163" s="131">
        <f>IF(ISBLANK(#REF!),"",MIN(3,0.5*INT((P163*12+Q163+ROUND(R163/30,0))/6)))</f>
        <v>0</v>
      </c>
      <c r="AF163" s="131">
        <f>IF(ISBLANK(#REF!),"",0.25*(S163*12+T163+ROUND(U163/30,0)))</f>
        <v>0</v>
      </c>
      <c r="AG163" s="132">
        <f>IF(ISBLANK(#REF!),"",IF(V163&gt;=67%,7,0))</f>
        <v>0</v>
      </c>
      <c r="AH163" s="132">
        <f>IF(ISBLANK(#REF!),"",IF(W163&gt;=1,7,0))</f>
        <v>0</v>
      </c>
      <c r="AI163" s="132">
        <f>IF(ISBLANK(#REF!),"",IF(X163="ΠΟΛΥΤΕΚΝΟΣ",7,IF(X163="ΤΡΙΤΕΚΝΟΣ",3,0)))</f>
        <v>0</v>
      </c>
      <c r="AJ163" s="132">
        <f>IF(ISBLANK(#REF!),"",MAX(AG163:AI163))</f>
        <v>0</v>
      </c>
      <c r="AK163" s="187">
        <f>IF(ISBLANK(#REF!),"",AA163+SUM(AD163:AF163,AJ163))</f>
        <v>1.37</v>
      </c>
    </row>
    <row r="164" spans="1:37" s="134" customFormat="1">
      <c r="A164" s="115">
        <f>IF(ISBLANK(#REF!),"",IF(ISNUMBER(A163),A163+1,1))</f>
        <v>154</v>
      </c>
      <c r="B164" s="134" t="s">
        <v>620</v>
      </c>
      <c r="C164" s="134" t="s">
        <v>621</v>
      </c>
      <c r="D164" s="134" t="s">
        <v>184</v>
      </c>
      <c r="E164" s="134" t="s">
        <v>39</v>
      </c>
      <c r="F164" s="134" t="s">
        <v>88</v>
      </c>
      <c r="G164" s="134" t="s">
        <v>15</v>
      </c>
      <c r="H164" s="134" t="s">
        <v>12</v>
      </c>
      <c r="I164" s="134" t="s">
        <v>13</v>
      </c>
      <c r="J164" s="135">
        <v>40442</v>
      </c>
      <c r="K164" s="136">
        <v>7.74</v>
      </c>
      <c r="L164" s="137"/>
      <c r="M164" s="137"/>
      <c r="N164" s="137"/>
      <c r="O164" s="137"/>
      <c r="P164" s="134">
        <v>0</v>
      </c>
      <c r="Q164" s="134">
        <v>0</v>
      </c>
      <c r="R164" s="134">
        <v>0</v>
      </c>
      <c r="S164" s="134">
        <v>0</v>
      </c>
      <c r="T164" s="134">
        <v>0</v>
      </c>
      <c r="U164" s="134">
        <v>0</v>
      </c>
      <c r="V164" s="138"/>
      <c r="W164" s="139"/>
      <c r="X164" s="137"/>
      <c r="Y164" s="137" t="s">
        <v>14</v>
      </c>
      <c r="Z164" s="137" t="s">
        <v>14</v>
      </c>
      <c r="AA164" s="131">
        <f>IF(ISBLANK(#REF!),"",IF(K164&gt;5,ROUND(0.5*(K164-5),2),0))</f>
        <v>1.37</v>
      </c>
      <c r="AB164" s="131">
        <f>IF(ISBLANK(#REF!),"",IF(L164="ΝΑΙ",6,(IF(M164="ΝΑΙ",4,0))))</f>
        <v>0</v>
      </c>
      <c r="AC164" s="131">
        <f>IF(ISBLANK(#REF!),"",IF(E164="ΠΕ23",IF(N164="ΝΑΙ",3,(IF(O164="ΝΑΙ",2,0))),IF(N164="ΝΑΙ",3,(IF(O164="ΝΑΙ",2,0)))))</f>
        <v>0</v>
      </c>
      <c r="AD164" s="131">
        <f>IF(ISBLANK(#REF!),"",MAX(AB164:AC164))</f>
        <v>0</v>
      </c>
      <c r="AE164" s="131">
        <f>IF(ISBLANK(#REF!),"",MIN(3,0.5*INT((P164*12+Q164+ROUND(R164/30,0))/6)))</f>
        <v>0</v>
      </c>
      <c r="AF164" s="131">
        <f>IF(ISBLANK(#REF!),"",0.25*(S164*12+T164+ROUND(U164/30,0)))</f>
        <v>0</v>
      </c>
      <c r="AG164" s="132">
        <f>IF(ISBLANK(#REF!),"",IF(V164&gt;=67%,7,0))</f>
        <v>0</v>
      </c>
      <c r="AH164" s="132">
        <f>IF(ISBLANK(#REF!),"",IF(W164&gt;=1,7,0))</f>
        <v>0</v>
      </c>
      <c r="AI164" s="132">
        <f>IF(ISBLANK(#REF!),"",IF(X164="ΠΟΛΥΤΕΚΝΟΣ",7,IF(X164="ΤΡΙΤΕΚΝΟΣ",3,0)))</f>
        <v>0</v>
      </c>
      <c r="AJ164" s="132">
        <f>IF(ISBLANK(#REF!),"",MAX(AG164:AI164))</f>
        <v>0</v>
      </c>
      <c r="AK164" s="187">
        <f>IF(ISBLANK(#REF!),"",AA164+SUM(AD164:AF164,AJ164))</f>
        <v>1.37</v>
      </c>
    </row>
    <row r="165" spans="1:37" s="134" customFormat="1">
      <c r="A165" s="115">
        <f>IF(ISBLANK(#REF!),"",IF(ISNUMBER(A164),A164+1,1))</f>
        <v>155</v>
      </c>
      <c r="B165" s="134" t="s">
        <v>581</v>
      </c>
      <c r="C165" s="134" t="s">
        <v>582</v>
      </c>
      <c r="D165" s="134" t="s">
        <v>107</v>
      </c>
      <c r="E165" s="134" t="s">
        <v>39</v>
      </c>
      <c r="F165" s="134" t="s">
        <v>88</v>
      </c>
      <c r="G165" s="134" t="s">
        <v>15</v>
      </c>
      <c r="H165" s="134" t="s">
        <v>12</v>
      </c>
      <c r="I165" s="134" t="s">
        <v>13</v>
      </c>
      <c r="J165" s="135">
        <v>42317</v>
      </c>
      <c r="K165" s="136">
        <v>7.7</v>
      </c>
      <c r="L165" s="137"/>
      <c r="M165" s="137"/>
      <c r="N165" s="137"/>
      <c r="O165" s="137"/>
      <c r="P165" s="134">
        <v>0</v>
      </c>
      <c r="Q165" s="134">
        <v>2</v>
      </c>
      <c r="R165" s="134">
        <v>10</v>
      </c>
      <c r="S165" s="134">
        <v>0</v>
      </c>
      <c r="T165" s="134">
        <v>0</v>
      </c>
      <c r="U165" s="134">
        <v>0</v>
      </c>
      <c r="V165" s="138"/>
      <c r="W165" s="139"/>
      <c r="X165" s="137"/>
      <c r="Y165" s="137" t="s">
        <v>14</v>
      </c>
      <c r="Z165" s="137" t="s">
        <v>14</v>
      </c>
      <c r="AA165" s="131">
        <f>IF(ISBLANK(#REF!),"",IF(K165&gt;5,ROUND(0.5*(K165-5),2),0))</f>
        <v>1.35</v>
      </c>
      <c r="AB165" s="131">
        <f>IF(ISBLANK(#REF!),"",IF(L165="ΝΑΙ",6,(IF(M165="ΝΑΙ",4,0))))</f>
        <v>0</v>
      </c>
      <c r="AC165" s="131">
        <f>IF(ISBLANK(#REF!),"",IF(E165="ΠΕ23",IF(N165="ΝΑΙ",3,(IF(O165="ΝΑΙ",2,0))),IF(N165="ΝΑΙ",3,(IF(O165="ΝΑΙ",2,0)))))</f>
        <v>0</v>
      </c>
      <c r="AD165" s="131">
        <f>IF(ISBLANK(#REF!),"",MAX(AB165:AC165))</f>
        <v>0</v>
      </c>
      <c r="AE165" s="131">
        <f>IF(ISBLANK(#REF!),"",MIN(3,0.5*INT((P165*12+Q165+ROUND(R165/30,0))/6)))</f>
        <v>0</v>
      </c>
      <c r="AF165" s="131">
        <f>IF(ISBLANK(#REF!),"",0.25*(S165*12+T165+ROUND(U165/30,0)))</f>
        <v>0</v>
      </c>
      <c r="AG165" s="132">
        <f>IF(ISBLANK(#REF!),"",IF(V165&gt;=67%,7,0))</f>
        <v>0</v>
      </c>
      <c r="AH165" s="132">
        <f>IF(ISBLANK(#REF!),"",IF(W165&gt;=1,7,0))</f>
        <v>0</v>
      </c>
      <c r="AI165" s="132">
        <f>IF(ISBLANK(#REF!),"",IF(X165="ΠΟΛΥΤΕΚΝΟΣ",7,IF(X165="ΤΡΙΤΕΚΝΟΣ",3,0)))</f>
        <v>0</v>
      </c>
      <c r="AJ165" s="132">
        <f>IF(ISBLANK(#REF!),"",MAX(AG165:AI165))</f>
        <v>0</v>
      </c>
      <c r="AK165" s="187">
        <f>IF(ISBLANK(#REF!),"",AA165+SUM(AD165:AF165,AJ165))</f>
        <v>1.35</v>
      </c>
    </row>
    <row r="166" spans="1:37" s="134" customFormat="1">
      <c r="A166" s="115">
        <f>IF(ISBLANK(#REF!),"",IF(ISNUMBER(A165),A165+1,1))</f>
        <v>156</v>
      </c>
      <c r="B166" s="134" t="s">
        <v>641</v>
      </c>
      <c r="C166" s="134" t="s">
        <v>134</v>
      </c>
      <c r="D166" s="134" t="s">
        <v>127</v>
      </c>
      <c r="E166" s="134" t="s">
        <v>39</v>
      </c>
      <c r="F166" s="134" t="s">
        <v>88</v>
      </c>
      <c r="G166" s="134" t="s">
        <v>15</v>
      </c>
      <c r="H166" s="134" t="s">
        <v>12</v>
      </c>
      <c r="I166" s="134" t="s">
        <v>13</v>
      </c>
      <c r="J166" s="135">
        <v>39903</v>
      </c>
      <c r="K166" s="136">
        <v>7.22</v>
      </c>
      <c r="L166" s="137"/>
      <c r="M166" s="137"/>
      <c r="N166" s="137"/>
      <c r="O166" s="137"/>
      <c r="P166" s="134">
        <v>0</v>
      </c>
      <c r="Q166" s="134">
        <v>0</v>
      </c>
      <c r="R166" s="134">
        <v>0</v>
      </c>
      <c r="S166" s="134">
        <v>0</v>
      </c>
      <c r="T166" s="134">
        <v>0</v>
      </c>
      <c r="U166" s="134">
        <v>0</v>
      </c>
      <c r="V166" s="138"/>
      <c r="W166" s="139"/>
      <c r="X166" s="137"/>
      <c r="Y166" s="137" t="s">
        <v>14</v>
      </c>
      <c r="Z166" s="137" t="s">
        <v>14</v>
      </c>
      <c r="AA166" s="131">
        <f>IF(ISBLANK(#REF!),"",IF(K166&gt;5,ROUND(0.5*(K166-5),2),0))</f>
        <v>1.1100000000000001</v>
      </c>
      <c r="AB166" s="131">
        <f>IF(ISBLANK(#REF!),"",IF(L166="ΝΑΙ",6,(IF(M166="ΝΑΙ",4,0))))</f>
        <v>0</v>
      </c>
      <c r="AC166" s="131">
        <f>IF(ISBLANK(#REF!),"",IF(E166="ΠΕ23",IF(N166="ΝΑΙ",3,(IF(O166="ΝΑΙ",2,0))),IF(N166="ΝΑΙ",3,(IF(O166="ΝΑΙ",2,0)))))</f>
        <v>0</v>
      </c>
      <c r="AD166" s="131">
        <f>IF(ISBLANK(#REF!),"",MAX(AB166:AC166))</f>
        <v>0</v>
      </c>
      <c r="AE166" s="131">
        <f>IF(ISBLANK(#REF!),"",MIN(3,0.5*INT((P166*12+Q166+ROUND(R166/30,0))/6)))</f>
        <v>0</v>
      </c>
      <c r="AF166" s="131">
        <f>IF(ISBLANK(#REF!),"",0.25*(S166*12+T166+ROUND(U166/30,0)))</f>
        <v>0</v>
      </c>
      <c r="AG166" s="132">
        <f>IF(ISBLANK(#REF!),"",IF(V166&gt;=67%,7,0))</f>
        <v>0</v>
      </c>
      <c r="AH166" s="132">
        <f>IF(ISBLANK(#REF!),"",IF(W166&gt;=1,7,0))</f>
        <v>0</v>
      </c>
      <c r="AI166" s="132">
        <f>IF(ISBLANK(#REF!),"",IF(X166="ΠΟΛΥΤΕΚΝΟΣ",7,IF(X166="ΤΡΙΤΕΚΝΟΣ",3,0)))</f>
        <v>0</v>
      </c>
      <c r="AJ166" s="132">
        <f>IF(ISBLANK(#REF!),"",MAX(AG166:AI166))</f>
        <v>0</v>
      </c>
      <c r="AK166" s="187">
        <f>IF(ISBLANK(#REF!),"",AA166+SUM(AD166:AF166,AJ166))</f>
        <v>1.1100000000000001</v>
      </c>
    </row>
    <row r="167" spans="1:37" s="134" customFormat="1">
      <c r="A167" s="115">
        <f>IF(ISBLANK(#REF!),"",IF(ISNUMBER(A166),A166+1,1))</f>
        <v>157</v>
      </c>
      <c r="B167" s="134" t="s">
        <v>598</v>
      </c>
      <c r="C167" s="134" t="s">
        <v>599</v>
      </c>
      <c r="D167" s="134" t="s">
        <v>112</v>
      </c>
      <c r="E167" s="134" t="s">
        <v>39</v>
      </c>
      <c r="F167" s="134" t="s">
        <v>88</v>
      </c>
      <c r="G167" s="134" t="s">
        <v>15</v>
      </c>
      <c r="H167" s="134" t="s">
        <v>12</v>
      </c>
      <c r="I167" s="134" t="s">
        <v>13</v>
      </c>
      <c r="J167" s="135">
        <v>42459</v>
      </c>
      <c r="K167" s="136">
        <v>7.05</v>
      </c>
      <c r="L167" s="137"/>
      <c r="M167" s="137"/>
      <c r="N167" s="137"/>
      <c r="O167" s="137"/>
      <c r="P167" s="134">
        <v>0</v>
      </c>
      <c r="Q167" s="134">
        <v>0</v>
      </c>
      <c r="R167" s="134">
        <v>0</v>
      </c>
      <c r="S167" s="134">
        <v>0</v>
      </c>
      <c r="T167" s="134">
        <v>0</v>
      </c>
      <c r="U167" s="134">
        <v>0</v>
      </c>
      <c r="V167" s="138"/>
      <c r="W167" s="139"/>
      <c r="X167" s="137"/>
      <c r="Y167" s="137" t="s">
        <v>14</v>
      </c>
      <c r="Z167" s="137" t="s">
        <v>14</v>
      </c>
      <c r="AA167" s="131">
        <f>IF(ISBLANK(#REF!),"",IF(K167&gt;5,ROUND(0.5*(K167-5),2),0))</f>
        <v>1.03</v>
      </c>
      <c r="AB167" s="131">
        <f>IF(ISBLANK(#REF!),"",IF(L167="ΝΑΙ",6,(IF(M167="ΝΑΙ",4,0))))</f>
        <v>0</v>
      </c>
      <c r="AC167" s="131">
        <f>IF(ISBLANK(#REF!),"",IF(E167="ΠΕ23",IF(N167="ΝΑΙ",3,(IF(O167="ΝΑΙ",2,0))),IF(N167="ΝΑΙ",3,(IF(O167="ΝΑΙ",2,0)))))</f>
        <v>0</v>
      </c>
      <c r="AD167" s="131">
        <f>IF(ISBLANK(#REF!),"",MAX(AB167:AC167))</f>
        <v>0</v>
      </c>
      <c r="AE167" s="131">
        <f>IF(ISBLANK(#REF!),"",MIN(3,0.5*INT((P167*12+Q167+ROUND(R167/30,0))/6)))</f>
        <v>0</v>
      </c>
      <c r="AF167" s="131">
        <f>IF(ISBLANK(#REF!),"",0.25*(S167*12+T167+ROUND(U167/30,0)))</f>
        <v>0</v>
      </c>
      <c r="AG167" s="132">
        <f>IF(ISBLANK(#REF!),"",IF(V167&gt;=67%,7,0))</f>
        <v>0</v>
      </c>
      <c r="AH167" s="132">
        <f>IF(ISBLANK(#REF!),"",IF(W167&gt;=1,7,0))</f>
        <v>0</v>
      </c>
      <c r="AI167" s="132">
        <f>IF(ISBLANK(#REF!),"",IF(X167="ΠΟΛΥΤΕΚΝΟΣ",7,IF(X167="ΤΡΙΤΕΚΝΟΣ",3,0)))</f>
        <v>0</v>
      </c>
      <c r="AJ167" s="132">
        <f>IF(ISBLANK(#REF!),"",MAX(AG167:AI167))</f>
        <v>0</v>
      </c>
      <c r="AK167" s="187">
        <f>IF(ISBLANK(#REF!),"",AA167+SUM(AD167:AF167,AJ167))</f>
        <v>1.03</v>
      </c>
    </row>
    <row r="168" spans="1:37" s="134" customFormat="1">
      <c r="A168" s="115">
        <f>IF(ISBLANK(#REF!),"",IF(ISNUMBER(A167),A167+1,1))</f>
        <v>158</v>
      </c>
      <c r="B168" s="134" t="s">
        <v>494</v>
      </c>
      <c r="C168" s="134" t="s">
        <v>461</v>
      </c>
      <c r="D168" s="134" t="s">
        <v>107</v>
      </c>
      <c r="E168" s="134" t="s">
        <v>39</v>
      </c>
      <c r="F168" s="134" t="s">
        <v>88</v>
      </c>
      <c r="G168" s="134" t="s">
        <v>15</v>
      </c>
      <c r="H168" s="134" t="s">
        <v>12</v>
      </c>
      <c r="I168" s="134" t="s">
        <v>13</v>
      </c>
      <c r="J168" s="135">
        <v>42580</v>
      </c>
      <c r="K168" s="136">
        <v>7</v>
      </c>
      <c r="L168" s="137"/>
      <c r="M168" s="137"/>
      <c r="N168" s="137"/>
      <c r="O168" s="137"/>
      <c r="P168" s="134">
        <v>0</v>
      </c>
      <c r="Q168" s="134">
        <v>0</v>
      </c>
      <c r="R168" s="134">
        <v>0</v>
      </c>
      <c r="S168" s="134">
        <v>0</v>
      </c>
      <c r="T168" s="134">
        <v>0</v>
      </c>
      <c r="U168" s="134">
        <v>0</v>
      </c>
      <c r="V168" s="138"/>
      <c r="W168" s="139"/>
      <c r="X168" s="137"/>
      <c r="Y168" s="137" t="s">
        <v>14</v>
      </c>
      <c r="Z168" s="137" t="s">
        <v>14</v>
      </c>
      <c r="AA168" s="131">
        <f>IF(ISBLANK(#REF!),"",IF(K168&gt;5,ROUND(0.5*(K168-5),2),0))</f>
        <v>1</v>
      </c>
      <c r="AB168" s="131">
        <f>IF(ISBLANK(#REF!),"",IF(L168="ΝΑΙ",6,(IF(M168="ΝΑΙ",4,0))))</f>
        <v>0</v>
      </c>
      <c r="AC168" s="131">
        <f>IF(ISBLANK(#REF!),"",IF(E168="ΠΕ23",IF(N168="ΝΑΙ",3,(IF(O168="ΝΑΙ",2,0))),IF(N168="ΝΑΙ",3,(IF(O168="ΝΑΙ",2,0)))))</f>
        <v>0</v>
      </c>
      <c r="AD168" s="131">
        <f>IF(ISBLANK(#REF!),"",MAX(AB168:AC168))</f>
        <v>0</v>
      </c>
      <c r="AE168" s="131">
        <f>IF(ISBLANK(#REF!),"",MIN(3,0.5*INT((P168*12+Q168+ROUND(R168/30,0))/6)))</f>
        <v>0</v>
      </c>
      <c r="AF168" s="131">
        <f>IF(ISBLANK(#REF!),"",0.25*(S168*12+T168+ROUND(U168/30,0)))</f>
        <v>0</v>
      </c>
      <c r="AG168" s="132">
        <f>IF(ISBLANK(#REF!),"",IF(V168&gt;=67%,7,0))</f>
        <v>0</v>
      </c>
      <c r="AH168" s="132">
        <f>IF(ISBLANK(#REF!),"",IF(W168&gt;=1,7,0))</f>
        <v>0</v>
      </c>
      <c r="AI168" s="132">
        <f>IF(ISBLANK(#REF!),"",IF(X168="ΠΟΛΥΤΕΚΝΟΣ",7,IF(X168="ΤΡΙΤΕΚΝΟΣ",3,0)))</f>
        <v>0</v>
      </c>
      <c r="AJ168" s="132">
        <f>IF(ISBLANK(#REF!),"",MAX(AG168:AI168))</f>
        <v>0</v>
      </c>
      <c r="AK168" s="187">
        <f>IF(ISBLANK(#REF!),"",AA168+SUM(AD168:AF168,AJ168))</f>
        <v>1</v>
      </c>
    </row>
    <row r="169" spans="1:37" s="134" customFormat="1">
      <c r="A169" s="115">
        <f>IF(ISBLANK(#REF!),"",IF(ISNUMBER(A168),A168+1,1))</f>
        <v>159</v>
      </c>
      <c r="B169" s="134" t="s">
        <v>638</v>
      </c>
      <c r="C169" s="134" t="s">
        <v>639</v>
      </c>
      <c r="D169" s="134" t="s">
        <v>640</v>
      </c>
      <c r="E169" s="134" t="s">
        <v>39</v>
      </c>
      <c r="F169" s="134" t="s">
        <v>88</v>
      </c>
      <c r="G169" s="134" t="s">
        <v>15</v>
      </c>
      <c r="H169" s="134" t="s">
        <v>12</v>
      </c>
      <c r="I169" s="134" t="s">
        <v>13</v>
      </c>
      <c r="J169" s="135">
        <v>41850</v>
      </c>
      <c r="K169" s="136">
        <v>6.72</v>
      </c>
      <c r="L169" s="137"/>
      <c r="M169" s="137"/>
      <c r="N169" s="137"/>
      <c r="O169" s="137"/>
      <c r="P169" s="134">
        <v>0</v>
      </c>
      <c r="Q169" s="134">
        <v>0</v>
      </c>
      <c r="R169" s="134">
        <v>0</v>
      </c>
      <c r="S169" s="134">
        <v>0</v>
      </c>
      <c r="T169" s="134">
        <v>0</v>
      </c>
      <c r="U169" s="134">
        <v>0</v>
      </c>
      <c r="V169" s="138"/>
      <c r="W169" s="139"/>
      <c r="X169" s="137"/>
      <c r="Y169" s="137" t="s">
        <v>14</v>
      </c>
      <c r="Z169" s="137" t="s">
        <v>14</v>
      </c>
      <c r="AA169" s="131">
        <f>IF(ISBLANK(#REF!),"",IF(K169&gt;5,ROUND(0.5*(K169-5),2),0))</f>
        <v>0.86</v>
      </c>
      <c r="AB169" s="131">
        <f>IF(ISBLANK(#REF!),"",IF(L169="ΝΑΙ",6,(IF(M169="ΝΑΙ",4,0))))</f>
        <v>0</v>
      </c>
      <c r="AC169" s="131">
        <f>IF(ISBLANK(#REF!),"",IF(E169="ΠΕ23",IF(N169="ΝΑΙ",3,(IF(O169="ΝΑΙ",2,0))),IF(N169="ΝΑΙ",3,(IF(O169="ΝΑΙ",2,0)))))</f>
        <v>0</v>
      </c>
      <c r="AD169" s="131">
        <f>IF(ISBLANK(#REF!),"",MAX(AB169:AC169))</f>
        <v>0</v>
      </c>
      <c r="AE169" s="131">
        <f>IF(ISBLANK(#REF!),"",MIN(3,0.5*INT((P169*12+Q169+ROUND(R169/30,0))/6)))</f>
        <v>0</v>
      </c>
      <c r="AF169" s="131">
        <f>IF(ISBLANK(#REF!),"",0.25*(S169*12+T169+ROUND(U169/30,0)))</f>
        <v>0</v>
      </c>
      <c r="AG169" s="132">
        <f>IF(ISBLANK(#REF!),"",IF(V169&gt;=67%,7,0))</f>
        <v>0</v>
      </c>
      <c r="AH169" s="132">
        <f>IF(ISBLANK(#REF!),"",IF(W169&gt;=1,7,0))</f>
        <v>0</v>
      </c>
      <c r="AI169" s="132">
        <f>IF(ISBLANK(#REF!),"",IF(X169="ΠΟΛΥΤΕΚΝΟΣ",7,IF(X169="ΤΡΙΤΕΚΝΟΣ",3,0)))</f>
        <v>0</v>
      </c>
      <c r="AJ169" s="132">
        <f>IF(ISBLANK(#REF!),"",MAX(AG169:AI169))</f>
        <v>0</v>
      </c>
      <c r="AK169" s="187">
        <f>IF(ISBLANK(#REF!),"",AA169+SUM(AD169:AF169,AJ169))</f>
        <v>0.86</v>
      </c>
    </row>
    <row r="170" spans="1:37" s="134" customFormat="1">
      <c r="A170" s="115">
        <f>IF(ISBLANK(#REF!),"",IF(ISNUMBER(A169),A169+1,1))</f>
        <v>160</v>
      </c>
      <c r="B170" s="134" t="s">
        <v>657</v>
      </c>
      <c r="C170" s="134" t="s">
        <v>129</v>
      </c>
      <c r="D170" s="134" t="s">
        <v>590</v>
      </c>
      <c r="E170" s="134" t="s">
        <v>39</v>
      </c>
      <c r="F170" s="134" t="s">
        <v>88</v>
      </c>
      <c r="G170" s="134" t="s">
        <v>15</v>
      </c>
      <c r="H170" s="134" t="s">
        <v>12</v>
      </c>
      <c r="I170" s="134" t="s">
        <v>13</v>
      </c>
      <c r="J170" s="135">
        <v>41956</v>
      </c>
      <c r="K170" s="136">
        <v>6.65</v>
      </c>
      <c r="L170" s="137"/>
      <c r="M170" s="137"/>
      <c r="N170" s="137"/>
      <c r="O170" s="137"/>
      <c r="P170" s="134">
        <v>0</v>
      </c>
      <c r="Q170" s="134">
        <v>0</v>
      </c>
      <c r="R170" s="134">
        <v>0</v>
      </c>
      <c r="S170" s="134">
        <v>0</v>
      </c>
      <c r="T170" s="134">
        <v>0</v>
      </c>
      <c r="U170" s="134">
        <v>0</v>
      </c>
      <c r="V170" s="138"/>
      <c r="W170" s="139"/>
      <c r="X170" s="137"/>
      <c r="Y170" s="137" t="s">
        <v>14</v>
      </c>
      <c r="Z170" s="137" t="s">
        <v>14</v>
      </c>
      <c r="AA170" s="131">
        <f>IF(ISBLANK(#REF!),"",IF(K170&gt;5,ROUND(0.5*(K170-5),2),0))</f>
        <v>0.83</v>
      </c>
      <c r="AB170" s="131">
        <f>IF(ISBLANK(#REF!),"",IF(L170="ΝΑΙ",6,(IF(M170="ΝΑΙ",4,0))))</f>
        <v>0</v>
      </c>
      <c r="AC170" s="131">
        <f>IF(ISBLANK(#REF!),"",IF(E170="ΠΕ23",IF(N170="ΝΑΙ",3,(IF(O170="ΝΑΙ",2,0))),IF(N170="ΝΑΙ",3,(IF(O170="ΝΑΙ",2,0)))))</f>
        <v>0</v>
      </c>
      <c r="AD170" s="131">
        <f>IF(ISBLANK(#REF!),"",MAX(AB170:AC170))</f>
        <v>0</v>
      </c>
      <c r="AE170" s="131">
        <f>IF(ISBLANK(#REF!),"",MIN(3,0.5*INT((P170*12+Q170+ROUND(R170/30,0))/6)))</f>
        <v>0</v>
      </c>
      <c r="AF170" s="131">
        <f>IF(ISBLANK(#REF!),"",0.25*(S170*12+T170+ROUND(U170/30,0)))</f>
        <v>0</v>
      </c>
      <c r="AG170" s="132">
        <f>IF(ISBLANK(#REF!),"",IF(V170&gt;=67%,7,0))</f>
        <v>0</v>
      </c>
      <c r="AH170" s="132">
        <f>IF(ISBLANK(#REF!),"",IF(W170&gt;=1,7,0))</f>
        <v>0</v>
      </c>
      <c r="AI170" s="132">
        <f>IF(ISBLANK(#REF!),"",IF(X170="ΠΟΛΥΤΕΚΝΟΣ",7,IF(X170="ΤΡΙΤΕΚΝΟΣ",3,0)))</f>
        <v>0</v>
      </c>
      <c r="AJ170" s="132">
        <f>IF(ISBLANK(#REF!),"",MAX(AG170:AI170))</f>
        <v>0</v>
      </c>
      <c r="AK170" s="187">
        <f>IF(ISBLANK(#REF!),"",AA170+SUM(AD170:AF170,AJ170))</f>
        <v>0.83</v>
      </c>
    </row>
    <row r="171" spans="1:37" s="134" customFormat="1">
      <c r="A171" s="115">
        <f>IF(ISBLANK(#REF!),"",IF(ISNUMBER(A170),A170+1,1))</f>
        <v>161</v>
      </c>
      <c r="B171" s="134" t="s">
        <v>476</v>
      </c>
      <c r="C171" s="134" t="s">
        <v>477</v>
      </c>
      <c r="D171" s="134" t="s">
        <v>167</v>
      </c>
      <c r="E171" s="134" t="s">
        <v>39</v>
      </c>
      <c r="F171" s="134" t="s">
        <v>88</v>
      </c>
      <c r="G171" s="134" t="s">
        <v>15</v>
      </c>
      <c r="H171" s="134" t="s">
        <v>12</v>
      </c>
      <c r="I171" s="134" t="s">
        <v>13</v>
      </c>
      <c r="J171" s="135">
        <v>42394</v>
      </c>
      <c r="K171" s="136">
        <v>5.95</v>
      </c>
      <c r="L171" s="137"/>
      <c r="M171" s="137"/>
      <c r="N171" s="137"/>
      <c r="O171" s="137"/>
      <c r="P171" s="134">
        <v>0</v>
      </c>
      <c r="Q171" s="134">
        <v>0</v>
      </c>
      <c r="R171" s="134">
        <v>0</v>
      </c>
      <c r="S171" s="134">
        <v>0</v>
      </c>
      <c r="T171" s="134">
        <v>0</v>
      </c>
      <c r="U171" s="134">
        <v>0</v>
      </c>
      <c r="V171" s="138"/>
      <c r="W171" s="139"/>
      <c r="X171" s="137"/>
      <c r="Y171" s="137" t="s">
        <v>14</v>
      </c>
      <c r="Z171" s="137" t="s">
        <v>14</v>
      </c>
      <c r="AA171" s="131">
        <f>IF(ISBLANK(#REF!),"",IF(K171&gt;5,ROUND(0.5*(K171-5),2),0))</f>
        <v>0.48</v>
      </c>
      <c r="AB171" s="131">
        <f>IF(ISBLANK(#REF!),"",IF(L171="ΝΑΙ",6,(IF(M171="ΝΑΙ",4,0))))</f>
        <v>0</v>
      </c>
      <c r="AC171" s="131">
        <f>IF(ISBLANK(#REF!),"",IF(E171="ΠΕ23",IF(N171="ΝΑΙ",3,(IF(O171="ΝΑΙ",2,0))),IF(N171="ΝΑΙ",3,(IF(O171="ΝΑΙ",2,0)))))</f>
        <v>0</v>
      </c>
      <c r="AD171" s="131">
        <f>IF(ISBLANK(#REF!),"",MAX(AB171:AC171))</f>
        <v>0</v>
      </c>
      <c r="AE171" s="131">
        <f>IF(ISBLANK(#REF!),"",MIN(3,0.5*INT((P171*12+Q171+ROUND(R171/30,0))/6)))</f>
        <v>0</v>
      </c>
      <c r="AF171" s="131">
        <f>IF(ISBLANK(#REF!),"",0.25*(S171*12+T171+ROUND(U171/30,0)))</f>
        <v>0</v>
      </c>
      <c r="AG171" s="132">
        <f>IF(ISBLANK(#REF!),"",IF(V171&gt;=67%,7,0))</f>
        <v>0</v>
      </c>
      <c r="AH171" s="132">
        <f>IF(ISBLANK(#REF!),"",IF(W171&gt;=1,7,0))</f>
        <v>0</v>
      </c>
      <c r="AI171" s="132">
        <f>IF(ISBLANK(#REF!),"",IF(X171="ΠΟΛΥΤΕΚΝΟΣ",7,IF(X171="ΤΡΙΤΕΚΝΟΣ",3,0)))</f>
        <v>0</v>
      </c>
      <c r="AJ171" s="132">
        <f>IF(ISBLANK(#REF!),"",MAX(AG171:AI171))</f>
        <v>0</v>
      </c>
      <c r="AK171" s="187">
        <f>IF(ISBLANK(#REF!),"",AA171+SUM(AD171:AF171,AJ171))</f>
        <v>0.48</v>
      </c>
    </row>
    <row r="172" spans="1:37" s="134" customFormat="1">
      <c r="A172" s="115">
        <f>IF(ISBLANK(#REF!),"",IF(ISNUMBER(A171),A171+1,1))</f>
        <v>162</v>
      </c>
      <c r="B172" s="134" t="s">
        <v>601</v>
      </c>
      <c r="C172" s="134" t="s">
        <v>116</v>
      </c>
      <c r="D172" s="134" t="s">
        <v>107</v>
      </c>
      <c r="E172" s="134" t="s">
        <v>39</v>
      </c>
      <c r="F172" s="134" t="s">
        <v>88</v>
      </c>
      <c r="G172" s="134" t="s">
        <v>15</v>
      </c>
      <c r="H172" s="134" t="s">
        <v>12</v>
      </c>
      <c r="I172" s="134" t="s">
        <v>13</v>
      </c>
      <c r="J172" s="135">
        <v>34663</v>
      </c>
      <c r="K172" s="136">
        <v>5</v>
      </c>
      <c r="L172" s="137"/>
      <c r="M172" s="137"/>
      <c r="N172" s="137"/>
      <c r="O172" s="137"/>
      <c r="P172" s="134">
        <v>0</v>
      </c>
      <c r="Q172" s="134">
        <v>0</v>
      </c>
      <c r="R172" s="134">
        <v>0</v>
      </c>
      <c r="S172" s="134">
        <v>0</v>
      </c>
      <c r="T172" s="134">
        <v>0</v>
      </c>
      <c r="U172" s="134">
        <v>0</v>
      </c>
      <c r="V172" s="138"/>
      <c r="W172" s="139"/>
      <c r="X172" s="137"/>
      <c r="Y172" s="137" t="s">
        <v>14</v>
      </c>
      <c r="Z172" s="137" t="s">
        <v>14</v>
      </c>
      <c r="AA172" s="131">
        <f>IF(ISBLANK(#REF!),"",IF(K172&gt;5,ROUND(0.5*(K172-5),2),0))</f>
        <v>0</v>
      </c>
      <c r="AB172" s="131">
        <f>IF(ISBLANK(#REF!),"",IF(L172="ΝΑΙ",6,(IF(M172="ΝΑΙ",4,0))))</f>
        <v>0</v>
      </c>
      <c r="AC172" s="131">
        <f>IF(ISBLANK(#REF!),"",IF(E172="ΠΕ23",IF(N172="ΝΑΙ",3,(IF(O172="ΝΑΙ",2,0))),IF(N172="ΝΑΙ",3,(IF(O172="ΝΑΙ",2,0)))))</f>
        <v>0</v>
      </c>
      <c r="AD172" s="131">
        <f>IF(ISBLANK(#REF!),"",MAX(AB172:AC172))</f>
        <v>0</v>
      </c>
      <c r="AE172" s="131">
        <f>IF(ISBLANK(#REF!),"",MIN(3,0.5*INT((P172*12+Q172+ROUND(R172/30,0))/6)))</f>
        <v>0</v>
      </c>
      <c r="AF172" s="131">
        <f>IF(ISBLANK(#REF!),"",0.25*(S172*12+T172+ROUND(U172/30,0)))</f>
        <v>0</v>
      </c>
      <c r="AG172" s="132">
        <f>IF(ISBLANK(#REF!),"",IF(V172&gt;=67%,7,0))</f>
        <v>0</v>
      </c>
      <c r="AH172" s="132">
        <f>IF(ISBLANK(#REF!),"",IF(W172&gt;=1,7,0))</f>
        <v>0</v>
      </c>
      <c r="AI172" s="132">
        <f>IF(ISBLANK(#REF!),"",IF(X172="ΠΟΛΥΤΕΚΝΟΣ",7,IF(X172="ΤΡΙΤΕΚΝΟΣ",3,0)))</f>
        <v>0</v>
      </c>
      <c r="AJ172" s="132">
        <f>IF(ISBLANK(#REF!),"",MAX(AG172:AI172))</f>
        <v>0</v>
      </c>
      <c r="AK172" s="187">
        <f>IF(ISBLANK(#REF!),"",AA172+SUM(AD172:AF172,AJ172))</f>
        <v>0</v>
      </c>
    </row>
    <row r="173" spans="1:37" s="134" customFormat="1">
      <c r="A173" s="115">
        <f>IF(ISBLANK(#REF!),"",IF(ISNUMBER(A172),A172+1,1))</f>
        <v>163</v>
      </c>
      <c r="B173" s="134" t="s">
        <v>450</v>
      </c>
      <c r="C173" s="134" t="s">
        <v>107</v>
      </c>
      <c r="D173" s="134" t="s">
        <v>167</v>
      </c>
      <c r="E173" s="134" t="s">
        <v>40</v>
      </c>
      <c r="F173" s="134" t="s">
        <v>88</v>
      </c>
      <c r="G173" s="134" t="s">
        <v>15</v>
      </c>
      <c r="H173" s="134" t="s">
        <v>12</v>
      </c>
      <c r="I173" s="134" t="s">
        <v>11</v>
      </c>
      <c r="J173" s="135">
        <v>39953</v>
      </c>
      <c r="K173" s="136">
        <v>6.24</v>
      </c>
      <c r="L173" s="137"/>
      <c r="M173" s="137"/>
      <c r="N173" s="137"/>
      <c r="O173" s="137"/>
      <c r="P173" s="134">
        <v>0</v>
      </c>
      <c r="Q173" s="134">
        <v>0</v>
      </c>
      <c r="R173" s="134">
        <v>0</v>
      </c>
      <c r="S173" s="134">
        <v>3</v>
      </c>
      <c r="T173" s="134">
        <v>4</v>
      </c>
      <c r="U173" s="134">
        <v>14</v>
      </c>
      <c r="V173" s="138"/>
      <c r="W173" s="139"/>
      <c r="X173" s="137"/>
      <c r="Y173" s="137" t="s">
        <v>14</v>
      </c>
      <c r="Z173" s="137" t="s">
        <v>14</v>
      </c>
      <c r="AA173" s="131">
        <f>IF(ISBLANK(#REF!),"",IF(K173&gt;5,ROUND(0.5*(K173-5),2),0))</f>
        <v>0.62</v>
      </c>
      <c r="AB173" s="131">
        <f>IF(ISBLANK(#REF!),"",IF(L173="ΝΑΙ",6,(IF(M173="ΝΑΙ",4,0))))</f>
        <v>0</v>
      </c>
      <c r="AC173" s="131">
        <f>IF(ISBLANK(#REF!),"",IF(E173="ΠΕ23",IF(N173="ΝΑΙ",3,(IF(O173="ΝΑΙ",2,0))),IF(N173="ΝΑΙ",3,(IF(O173="ΝΑΙ",2,0)))))</f>
        <v>0</v>
      </c>
      <c r="AD173" s="131">
        <f>IF(ISBLANK(#REF!),"",MAX(AB173:AC173))</f>
        <v>0</v>
      </c>
      <c r="AE173" s="131">
        <f>IF(ISBLANK(#REF!),"",MIN(3,0.5*INT((P173*12+Q173+ROUND(R173/30,0))/6)))</f>
        <v>0</v>
      </c>
      <c r="AF173" s="131">
        <f>IF(ISBLANK(#REF!),"",0.25*(S173*12+T173+ROUND(U173/30,0)))</f>
        <v>10</v>
      </c>
      <c r="AG173" s="132">
        <f>IF(ISBLANK(#REF!),"",IF(V173&gt;=67%,7,0))</f>
        <v>0</v>
      </c>
      <c r="AH173" s="132">
        <f>IF(ISBLANK(#REF!),"",IF(W173&gt;=1,7,0))</f>
        <v>0</v>
      </c>
      <c r="AI173" s="132">
        <f>IF(ISBLANK(#REF!),"",IF(X173="ΠΟΛΥΤΕΚΝΟΣ",7,IF(X173="ΤΡΙΤΕΚΝΟΣ",3,0)))</f>
        <v>0</v>
      </c>
      <c r="AJ173" s="132">
        <f>IF(ISBLANK(#REF!),"",MAX(AG173:AI173))</f>
        <v>0</v>
      </c>
      <c r="AK173" s="187">
        <f>IF(ISBLANK(#REF!),"",AA173+SUM(AD173:AF173,AJ173))</f>
        <v>10.62</v>
      </c>
    </row>
    <row r="174" spans="1:37" s="134" customFormat="1">
      <c r="A174" s="115">
        <f>IF(ISBLANK(#REF!),"",IF(ISNUMBER(A173),A173+1,1))</f>
        <v>164</v>
      </c>
      <c r="B174" s="134" t="s">
        <v>375</v>
      </c>
      <c r="C174" s="134" t="s">
        <v>132</v>
      </c>
      <c r="D174" s="134" t="s">
        <v>147</v>
      </c>
      <c r="E174" s="134" t="s">
        <v>41</v>
      </c>
      <c r="F174" s="134" t="s">
        <v>89</v>
      </c>
      <c r="G174" s="134" t="s">
        <v>61</v>
      </c>
      <c r="H174" s="134" t="s">
        <v>12</v>
      </c>
      <c r="I174" s="134" t="s">
        <v>11</v>
      </c>
      <c r="J174" s="135">
        <v>38649</v>
      </c>
      <c r="K174" s="136">
        <v>7.95</v>
      </c>
      <c r="L174" s="137"/>
      <c r="M174" s="137" t="s">
        <v>12</v>
      </c>
      <c r="N174" s="137"/>
      <c r="O174" s="137"/>
      <c r="P174" s="134">
        <v>0</v>
      </c>
      <c r="Q174" s="134">
        <v>0</v>
      </c>
      <c r="R174" s="134">
        <v>0</v>
      </c>
      <c r="S174" s="134">
        <v>4</v>
      </c>
      <c r="T174" s="134">
        <v>2</v>
      </c>
      <c r="U174" s="134">
        <v>15</v>
      </c>
      <c r="V174" s="138"/>
      <c r="W174" s="139"/>
      <c r="X174" s="137"/>
      <c r="Y174" s="137" t="s">
        <v>14</v>
      </c>
      <c r="Z174" s="137" t="s">
        <v>14</v>
      </c>
      <c r="AA174" s="131">
        <f>IF(ISBLANK(#REF!),"",IF(K174&gt;5,ROUND(0.5*(K174-5),2),0))</f>
        <v>1.48</v>
      </c>
      <c r="AB174" s="131">
        <f>IF(ISBLANK(#REF!),"",IF(L174="ΝΑΙ",6,(IF(M174="ΝΑΙ",4,0))))</f>
        <v>4</v>
      </c>
      <c r="AC174" s="131">
        <f>IF(ISBLANK(#REF!),"",IF(E174="ΠΕ23",IF(N174="ΝΑΙ",3,(IF(O174="ΝΑΙ",2,0))),IF(N174="ΝΑΙ",3,(IF(O174="ΝΑΙ",2,0)))))</f>
        <v>0</v>
      </c>
      <c r="AD174" s="131">
        <f>IF(ISBLANK(#REF!),"",MAX(AB174:AC174))</f>
        <v>4</v>
      </c>
      <c r="AE174" s="131">
        <f>IF(ISBLANK(#REF!),"",MIN(3,0.5*INT((P174*12+Q174+ROUND(R174/30,0))/6)))</f>
        <v>0</v>
      </c>
      <c r="AF174" s="131">
        <f>IF(ISBLANK(#REF!),"",0.25*(S174*12+T174+ROUND(U174/30,0)))</f>
        <v>12.75</v>
      </c>
      <c r="AG174" s="132">
        <f>IF(ISBLANK(#REF!),"",IF(V174&gt;=67%,7,0))</f>
        <v>0</v>
      </c>
      <c r="AH174" s="132">
        <f>IF(ISBLANK(#REF!),"",IF(W174&gt;=1,7,0))</f>
        <v>0</v>
      </c>
      <c r="AI174" s="132">
        <f>IF(ISBLANK(#REF!),"",IF(X174="ΠΟΛΥΤΕΚΝΟΣ",7,IF(X174="ΤΡΙΤΕΚΝΟΣ",3,0)))</f>
        <v>0</v>
      </c>
      <c r="AJ174" s="132">
        <f>IF(ISBLANK(#REF!),"",MAX(AG174:AI174))</f>
        <v>0</v>
      </c>
      <c r="AK174" s="187">
        <f>IF(ISBLANK(#REF!),"",AA174+SUM(AD174:AF174,AJ174))</f>
        <v>18.23</v>
      </c>
    </row>
    <row r="175" spans="1:37" s="134" customFormat="1">
      <c r="A175" s="115">
        <f>IF(ISBLANK(#REF!),"",IF(ISNUMBER(A174),A174+1,1))</f>
        <v>165</v>
      </c>
      <c r="B175" s="134" t="s">
        <v>373</v>
      </c>
      <c r="C175" s="134" t="s">
        <v>134</v>
      </c>
      <c r="D175" s="134" t="s">
        <v>313</v>
      </c>
      <c r="E175" s="134" t="s">
        <v>41</v>
      </c>
      <c r="F175" s="134" t="s">
        <v>89</v>
      </c>
      <c r="G175" s="134" t="s">
        <v>61</v>
      </c>
      <c r="H175" s="134" t="s">
        <v>12</v>
      </c>
      <c r="I175" s="134" t="s">
        <v>11</v>
      </c>
      <c r="J175" s="135">
        <v>37663</v>
      </c>
      <c r="K175" s="136">
        <v>8.1</v>
      </c>
      <c r="L175" s="137"/>
      <c r="M175" s="137" t="s">
        <v>12</v>
      </c>
      <c r="N175" s="137"/>
      <c r="O175" s="137"/>
      <c r="P175" s="134">
        <v>0</v>
      </c>
      <c r="Q175" s="134">
        <v>0</v>
      </c>
      <c r="R175" s="134">
        <v>0</v>
      </c>
      <c r="S175" s="134">
        <v>3</v>
      </c>
      <c r="T175" s="134">
        <v>6</v>
      </c>
      <c r="U175" s="134">
        <v>7</v>
      </c>
      <c r="V175" s="138"/>
      <c r="W175" s="139"/>
      <c r="X175" s="137"/>
      <c r="Y175" s="137" t="s">
        <v>14</v>
      </c>
      <c r="Z175" s="137" t="s">
        <v>14</v>
      </c>
      <c r="AA175" s="131">
        <f>IF(ISBLANK(#REF!),"",IF(K175&gt;5,ROUND(0.5*(K175-5),2),0))</f>
        <v>1.55</v>
      </c>
      <c r="AB175" s="131">
        <f>IF(ISBLANK(#REF!),"",IF(L175="ΝΑΙ",6,(IF(M175="ΝΑΙ",4,0))))</f>
        <v>4</v>
      </c>
      <c r="AC175" s="131">
        <f>IF(ISBLANK(#REF!),"",IF(E175="ΠΕ23",IF(N175="ΝΑΙ",3,(IF(O175="ΝΑΙ",2,0))),IF(N175="ΝΑΙ",3,(IF(O175="ΝΑΙ",2,0)))))</f>
        <v>0</v>
      </c>
      <c r="AD175" s="131">
        <f>IF(ISBLANK(#REF!),"",MAX(AB175:AC175))</f>
        <v>4</v>
      </c>
      <c r="AE175" s="131">
        <f>IF(ISBLANK(#REF!),"",MIN(3,0.5*INT((P175*12+Q175+ROUND(R175/30,0))/6)))</f>
        <v>0</v>
      </c>
      <c r="AF175" s="131">
        <f>IF(ISBLANK(#REF!),"",0.25*(S175*12+T175+ROUND(U175/30,0)))</f>
        <v>10.5</v>
      </c>
      <c r="AG175" s="132">
        <f>IF(ISBLANK(#REF!),"",IF(V175&gt;=67%,7,0))</f>
        <v>0</v>
      </c>
      <c r="AH175" s="132">
        <f>IF(ISBLANK(#REF!),"",IF(W175&gt;=1,7,0))</f>
        <v>0</v>
      </c>
      <c r="AI175" s="132">
        <f>IF(ISBLANK(#REF!),"",IF(X175="ΠΟΛΥΤΕΚΝΟΣ",7,IF(X175="ΤΡΙΤΕΚΝΟΣ",3,0)))</f>
        <v>0</v>
      </c>
      <c r="AJ175" s="132">
        <f>IF(ISBLANK(#REF!),"",MAX(AG175:AI175))</f>
        <v>0</v>
      </c>
      <c r="AK175" s="187">
        <f>IF(ISBLANK(#REF!),"",AA175+SUM(AD175:AF175,AJ175))</f>
        <v>16.05</v>
      </c>
    </row>
    <row r="176" spans="1:37" s="134" customFormat="1">
      <c r="A176" s="115">
        <f>IF(ISBLANK(#REF!),"",IF(ISNUMBER(A175),A175+1,1))</f>
        <v>166</v>
      </c>
      <c r="B176" s="134" t="s">
        <v>417</v>
      </c>
      <c r="C176" s="134" t="s">
        <v>418</v>
      </c>
      <c r="D176" s="134" t="s">
        <v>96</v>
      </c>
      <c r="E176" s="134" t="s">
        <v>41</v>
      </c>
      <c r="F176" s="134" t="s">
        <v>89</v>
      </c>
      <c r="G176" s="134" t="s">
        <v>61</v>
      </c>
      <c r="H176" s="134" t="s">
        <v>12</v>
      </c>
      <c r="I176" s="134" t="s">
        <v>11</v>
      </c>
      <c r="J176" s="135">
        <v>39548</v>
      </c>
      <c r="K176" s="136">
        <v>7.79</v>
      </c>
      <c r="L176" s="137"/>
      <c r="M176" s="137" t="s">
        <v>12</v>
      </c>
      <c r="N176" s="137"/>
      <c r="O176" s="137"/>
      <c r="P176" s="134">
        <v>3</v>
      </c>
      <c r="Q176" s="134">
        <v>0</v>
      </c>
      <c r="R176" s="134">
        <v>9</v>
      </c>
      <c r="S176" s="134">
        <v>1</v>
      </c>
      <c r="T176" s="134">
        <v>11</v>
      </c>
      <c r="U176" s="134">
        <v>17</v>
      </c>
      <c r="V176" s="138"/>
      <c r="W176" s="139"/>
      <c r="X176" s="137"/>
      <c r="Y176" s="137" t="s">
        <v>14</v>
      </c>
      <c r="Z176" s="137" t="s">
        <v>14</v>
      </c>
      <c r="AA176" s="131">
        <f>IF(ISBLANK(#REF!),"",IF(K176&gt;5,ROUND(0.5*(K176-5),2),0))</f>
        <v>1.4</v>
      </c>
      <c r="AB176" s="131">
        <f>IF(ISBLANK(#REF!),"",IF(L176="ΝΑΙ",6,(IF(M176="ΝΑΙ",4,0))))</f>
        <v>4</v>
      </c>
      <c r="AC176" s="131">
        <f>IF(ISBLANK(#REF!),"",IF(E176="ΠΕ23",IF(N176="ΝΑΙ",3,(IF(O176="ΝΑΙ",2,0))),IF(N176="ΝΑΙ",3,(IF(O176="ΝΑΙ",2,0)))))</f>
        <v>0</v>
      </c>
      <c r="AD176" s="131">
        <f>IF(ISBLANK(#REF!),"",MAX(AB176:AC176))</f>
        <v>4</v>
      </c>
      <c r="AE176" s="131">
        <f>IF(ISBLANK(#REF!),"",MIN(3,0.5*INT((P176*12+Q176+ROUND(R176/30,0))/6)))</f>
        <v>3</v>
      </c>
      <c r="AF176" s="131">
        <f>IF(ISBLANK(#REF!),"",0.25*(S176*12+T176+ROUND(U176/30,0)))</f>
        <v>6</v>
      </c>
      <c r="AG176" s="132">
        <f>IF(ISBLANK(#REF!),"",IF(V176&gt;=67%,7,0))</f>
        <v>0</v>
      </c>
      <c r="AH176" s="132">
        <f>IF(ISBLANK(#REF!),"",IF(W176&gt;=1,7,0))</f>
        <v>0</v>
      </c>
      <c r="AI176" s="132">
        <f>IF(ISBLANK(#REF!),"",IF(X176="ΠΟΛΥΤΕΚΝΟΣ",7,IF(X176="ΤΡΙΤΕΚΝΟΣ",3,0)))</f>
        <v>0</v>
      </c>
      <c r="AJ176" s="132">
        <f>IF(ISBLANK(#REF!),"",MAX(AG176:AI176))</f>
        <v>0</v>
      </c>
      <c r="AK176" s="187">
        <f>IF(ISBLANK(#REF!),"",AA176+SUM(AD176:AF176,AJ176))</f>
        <v>14.4</v>
      </c>
    </row>
    <row r="177" spans="1:37" s="134" customFormat="1">
      <c r="A177" s="115">
        <f>IF(ISBLANK(#REF!),"",IF(ISNUMBER(A176),A176+1,1))</f>
        <v>167</v>
      </c>
      <c r="B177" s="134" t="s">
        <v>436</v>
      </c>
      <c r="C177" s="134" t="s">
        <v>107</v>
      </c>
      <c r="D177" s="134" t="s">
        <v>328</v>
      </c>
      <c r="E177" s="134" t="s">
        <v>41</v>
      </c>
      <c r="F177" s="134" t="s">
        <v>89</v>
      </c>
      <c r="G177" s="134" t="s">
        <v>61</v>
      </c>
      <c r="H177" s="134" t="s">
        <v>12</v>
      </c>
      <c r="I177" s="134" t="s">
        <v>11</v>
      </c>
      <c r="J177" s="135">
        <v>39763</v>
      </c>
      <c r="K177" s="136">
        <v>7.52</v>
      </c>
      <c r="L177" s="137"/>
      <c r="M177" s="137"/>
      <c r="N177" s="137"/>
      <c r="O177" s="137"/>
      <c r="P177" s="134">
        <v>3</v>
      </c>
      <c r="Q177" s="134">
        <v>0</v>
      </c>
      <c r="R177" s="134">
        <v>12</v>
      </c>
      <c r="S177" s="134">
        <v>3</v>
      </c>
      <c r="T177" s="134">
        <v>2</v>
      </c>
      <c r="U177" s="134">
        <v>17</v>
      </c>
      <c r="V177" s="138"/>
      <c r="W177" s="139"/>
      <c r="X177" s="137"/>
      <c r="Y177" s="137" t="s">
        <v>14</v>
      </c>
      <c r="Z177" s="137" t="s">
        <v>14</v>
      </c>
      <c r="AA177" s="131">
        <f>IF(ISBLANK(#REF!),"",IF(K177&gt;5,ROUND(0.5*(K177-5),2),0))</f>
        <v>1.26</v>
      </c>
      <c r="AB177" s="131">
        <f>IF(ISBLANK(#REF!),"",IF(L177="ΝΑΙ",6,(IF(M177="ΝΑΙ",4,0))))</f>
        <v>0</v>
      </c>
      <c r="AC177" s="131">
        <f>IF(ISBLANK(#REF!),"",IF(E177="ΠΕ23",IF(N177="ΝΑΙ",3,(IF(O177="ΝΑΙ",2,0))),IF(N177="ΝΑΙ",3,(IF(O177="ΝΑΙ",2,0)))))</f>
        <v>0</v>
      </c>
      <c r="AD177" s="131">
        <f>IF(ISBLANK(#REF!),"",MAX(AB177:AC177))</f>
        <v>0</v>
      </c>
      <c r="AE177" s="131">
        <f>IF(ISBLANK(#REF!),"",MIN(3,0.5*INT((P177*12+Q177+ROUND(R177/30,0))/6)))</f>
        <v>3</v>
      </c>
      <c r="AF177" s="131">
        <f>IF(ISBLANK(#REF!),"",0.25*(S177*12+T177+ROUND(U177/30,0)))</f>
        <v>9.75</v>
      </c>
      <c r="AG177" s="132">
        <f>IF(ISBLANK(#REF!),"",IF(V177&gt;=67%,7,0))</f>
        <v>0</v>
      </c>
      <c r="AH177" s="132">
        <f>IF(ISBLANK(#REF!),"",IF(W177&gt;=1,7,0))</f>
        <v>0</v>
      </c>
      <c r="AI177" s="132">
        <f>IF(ISBLANK(#REF!),"",IF(X177="ΠΟΛΥΤΕΚΝΟΣ",7,IF(X177="ΤΡΙΤΕΚΝΟΣ",3,0)))</f>
        <v>0</v>
      </c>
      <c r="AJ177" s="132">
        <f>IF(ISBLANK(#REF!),"",MAX(AG177:AI177))</f>
        <v>0</v>
      </c>
      <c r="AK177" s="187">
        <f>IF(ISBLANK(#REF!),"",AA177+SUM(AD177:AF177,AJ177))</f>
        <v>14.01</v>
      </c>
    </row>
    <row r="178" spans="1:37" s="134" customFormat="1">
      <c r="A178" s="115">
        <f>IF(ISBLANK(#REF!),"",IF(ISNUMBER(A177),A177+1,1))</f>
        <v>168</v>
      </c>
      <c r="B178" s="134" t="s">
        <v>347</v>
      </c>
      <c r="C178" s="134" t="s">
        <v>120</v>
      </c>
      <c r="D178" s="134" t="s">
        <v>348</v>
      </c>
      <c r="E178" s="134" t="s">
        <v>41</v>
      </c>
      <c r="F178" s="134" t="s">
        <v>89</v>
      </c>
      <c r="G178" s="134" t="s">
        <v>61</v>
      </c>
      <c r="H178" s="134" t="s">
        <v>12</v>
      </c>
      <c r="I178" s="134" t="s">
        <v>11</v>
      </c>
      <c r="J178" s="135">
        <v>41353</v>
      </c>
      <c r="K178" s="136">
        <v>7.16</v>
      </c>
      <c r="L178" s="137"/>
      <c r="M178" s="137"/>
      <c r="N178" s="137"/>
      <c r="O178" s="137"/>
      <c r="P178" s="148">
        <v>0</v>
      </c>
      <c r="Q178" s="148">
        <v>4</v>
      </c>
      <c r="R178" s="148">
        <v>14</v>
      </c>
      <c r="S178" s="148">
        <v>1</v>
      </c>
      <c r="T178" s="148">
        <v>2</v>
      </c>
      <c r="U178" s="148">
        <v>18</v>
      </c>
      <c r="V178" s="146">
        <v>0.67</v>
      </c>
      <c r="W178" s="147"/>
      <c r="X178" s="137"/>
      <c r="Y178" s="137" t="s">
        <v>14</v>
      </c>
      <c r="Z178" s="137" t="s">
        <v>14</v>
      </c>
      <c r="AA178" s="131">
        <f>IF(ISBLANK(#REF!),"",IF(K178&gt;5,ROUND(0.5*(K178-5),2),0))</f>
        <v>1.08</v>
      </c>
      <c r="AB178" s="131">
        <f>IF(ISBLANK(#REF!),"",IF(L178="ΝΑΙ",6,(IF(M178="ΝΑΙ",4,0))))</f>
        <v>0</v>
      </c>
      <c r="AC178" s="131">
        <f>IF(ISBLANK(#REF!),"",IF(E178="ΠΕ23",IF(N178="ΝΑΙ",3,(IF(O178="ΝΑΙ",2,0))),IF(N178="ΝΑΙ",3,(IF(O178="ΝΑΙ",2,0)))))</f>
        <v>0</v>
      </c>
      <c r="AD178" s="131">
        <f>IF(ISBLANK(#REF!),"",MAX(AB178:AC178))</f>
        <v>0</v>
      </c>
      <c r="AE178" s="131">
        <f>IF(ISBLANK(#REF!),"",MIN(3,0.5*INT((P178*12+Q178+ROUND(R178/30,0))/6)))</f>
        <v>0</v>
      </c>
      <c r="AF178" s="131">
        <f>IF(ISBLANK(#REF!),"",0.25*(S178*12+T178+ROUND(U178/30,0)))</f>
        <v>3.75</v>
      </c>
      <c r="AG178" s="132">
        <f>IF(ISBLANK(#REF!),"",IF(V178&gt;=67%,7,0))</f>
        <v>7</v>
      </c>
      <c r="AH178" s="132">
        <f>IF(ISBLANK(#REF!),"",IF(W178&gt;=1,7,0))</f>
        <v>0</v>
      </c>
      <c r="AI178" s="132">
        <f>IF(ISBLANK(#REF!),"",IF(X178="ΠΟΛΥΤΕΚΝΟΣ",7,IF(X178="ΤΡΙΤΕΚΝΟΣ",3,0)))</f>
        <v>0</v>
      </c>
      <c r="AJ178" s="132">
        <f>IF(ISBLANK(#REF!),"",MAX(AG178:AI178))</f>
        <v>7</v>
      </c>
      <c r="AK178" s="187">
        <f>IF(ISBLANK(#REF!),"",AA178+SUM(AD178:AF178,AJ178))</f>
        <v>11.83</v>
      </c>
    </row>
    <row r="179" spans="1:37" s="134" customFormat="1">
      <c r="A179" s="115">
        <f>IF(ISBLANK(#REF!),"",IF(ISNUMBER(A178),A178+1,1))</f>
        <v>169</v>
      </c>
      <c r="B179" s="134" t="s">
        <v>376</v>
      </c>
      <c r="C179" s="134" t="s">
        <v>377</v>
      </c>
      <c r="D179" s="134" t="s">
        <v>378</v>
      </c>
      <c r="E179" s="134" t="s">
        <v>41</v>
      </c>
      <c r="F179" s="134" t="s">
        <v>89</v>
      </c>
      <c r="G179" s="134" t="s">
        <v>61</v>
      </c>
      <c r="H179" s="134" t="s">
        <v>12</v>
      </c>
      <c r="I179" s="134" t="s">
        <v>11</v>
      </c>
      <c r="J179" s="135">
        <v>39351</v>
      </c>
      <c r="K179" s="136">
        <v>6.99</v>
      </c>
      <c r="L179" s="137"/>
      <c r="M179" s="137"/>
      <c r="N179" s="137"/>
      <c r="O179" s="137" t="s">
        <v>12</v>
      </c>
      <c r="P179" s="134">
        <v>1</v>
      </c>
      <c r="Q179" s="134">
        <v>7</v>
      </c>
      <c r="R179" s="134">
        <v>12</v>
      </c>
      <c r="S179" s="134">
        <v>1</v>
      </c>
      <c r="T179" s="134">
        <v>11</v>
      </c>
      <c r="U179" s="134">
        <v>18</v>
      </c>
      <c r="V179" s="138"/>
      <c r="W179" s="139"/>
      <c r="X179" s="137"/>
      <c r="Y179" s="137" t="s">
        <v>14</v>
      </c>
      <c r="Z179" s="137" t="s">
        <v>14</v>
      </c>
      <c r="AA179" s="131">
        <f>IF(ISBLANK(#REF!),"",IF(K179&gt;5,ROUND(0.5*(K179-5),2),0))</f>
        <v>1</v>
      </c>
      <c r="AB179" s="131">
        <f>IF(ISBLANK(#REF!),"",IF(L179="ΝΑΙ",6,(IF(M179="ΝΑΙ",4,0))))</f>
        <v>0</v>
      </c>
      <c r="AC179" s="131">
        <f>IF(ISBLANK(#REF!),"",IF(E179="ΠΕ23",IF(N179="ΝΑΙ",3,(IF(O179="ΝΑΙ",2,0))),IF(N179="ΝΑΙ",3,(IF(O179="ΝΑΙ",2,0)))))</f>
        <v>2</v>
      </c>
      <c r="AD179" s="131">
        <f>IF(ISBLANK(#REF!),"",MAX(AB179:AC179))</f>
        <v>2</v>
      </c>
      <c r="AE179" s="131">
        <f>IF(ISBLANK(#REF!),"",MIN(3,0.5*INT((P179*12+Q179+ROUND(R179/30,0))/6)))</f>
        <v>1.5</v>
      </c>
      <c r="AF179" s="131">
        <f>IF(ISBLANK(#REF!),"",0.25*(S179*12+T179+ROUND(U179/30,0)))</f>
        <v>6</v>
      </c>
      <c r="AG179" s="132">
        <f>IF(ISBLANK(#REF!),"",IF(V179&gt;=67%,7,0))</f>
        <v>0</v>
      </c>
      <c r="AH179" s="132">
        <f>IF(ISBLANK(#REF!),"",IF(W179&gt;=1,7,0))</f>
        <v>0</v>
      </c>
      <c r="AI179" s="132">
        <f>IF(ISBLANK(#REF!),"",IF(X179="ΠΟΛΥΤΕΚΝΟΣ",7,IF(X179="ΤΡΙΤΕΚΝΟΣ",3,0)))</f>
        <v>0</v>
      </c>
      <c r="AJ179" s="132">
        <f>IF(ISBLANK(#REF!),"",MAX(AG179:AI179))</f>
        <v>0</v>
      </c>
      <c r="AK179" s="187">
        <f>IF(ISBLANK(#REF!),"",AA179+SUM(AD179:AF179,AJ179))</f>
        <v>10.5</v>
      </c>
    </row>
    <row r="180" spans="1:37" s="134" customFormat="1">
      <c r="A180" s="115">
        <f>IF(ISBLANK(#REF!),"",IF(ISNUMBER(A179),A179+1,1))</f>
        <v>170</v>
      </c>
      <c r="B180" s="134" t="s">
        <v>440</v>
      </c>
      <c r="C180" s="134" t="s">
        <v>149</v>
      </c>
      <c r="D180" s="134" t="s">
        <v>112</v>
      </c>
      <c r="E180" s="134" t="s">
        <v>41</v>
      </c>
      <c r="F180" s="134" t="s">
        <v>89</v>
      </c>
      <c r="G180" s="134" t="s">
        <v>61</v>
      </c>
      <c r="H180" s="134" t="s">
        <v>12</v>
      </c>
      <c r="I180" s="134" t="s">
        <v>11</v>
      </c>
      <c r="J180" s="135">
        <v>37368</v>
      </c>
      <c r="K180" s="136">
        <v>6.2</v>
      </c>
      <c r="L180" s="137"/>
      <c r="M180" s="137"/>
      <c r="N180" s="137"/>
      <c r="O180" s="137"/>
      <c r="P180" s="134">
        <v>0</v>
      </c>
      <c r="Q180" s="134">
        <v>0</v>
      </c>
      <c r="R180" s="134">
        <v>0</v>
      </c>
      <c r="S180" s="134">
        <v>3</v>
      </c>
      <c r="T180" s="134">
        <v>2</v>
      </c>
      <c r="U180" s="134">
        <v>18</v>
      </c>
      <c r="V180" s="138"/>
      <c r="W180" s="139"/>
      <c r="X180" s="137"/>
      <c r="Y180" s="137" t="s">
        <v>14</v>
      </c>
      <c r="Z180" s="137" t="s">
        <v>14</v>
      </c>
      <c r="AA180" s="131">
        <f>IF(ISBLANK(#REF!),"",IF(K180&gt;5,ROUND(0.5*(K180-5),2),0))</f>
        <v>0.6</v>
      </c>
      <c r="AB180" s="131">
        <f>IF(ISBLANK(#REF!),"",IF(L180="ΝΑΙ",6,(IF(M180="ΝΑΙ",4,0))))</f>
        <v>0</v>
      </c>
      <c r="AC180" s="131">
        <f>IF(ISBLANK(#REF!),"",IF(E180="ΠΕ23",IF(N180="ΝΑΙ",3,(IF(O180="ΝΑΙ",2,0))),IF(N180="ΝΑΙ",3,(IF(O180="ΝΑΙ",2,0)))))</f>
        <v>0</v>
      </c>
      <c r="AD180" s="131">
        <f>IF(ISBLANK(#REF!),"",MAX(AB180:AC180))</f>
        <v>0</v>
      </c>
      <c r="AE180" s="131">
        <f>IF(ISBLANK(#REF!),"",MIN(3,0.5*INT((P180*12+Q180+ROUND(R180/30,0))/6)))</f>
        <v>0</v>
      </c>
      <c r="AF180" s="131">
        <f>IF(ISBLANK(#REF!),"",0.25*(S180*12+T180+ROUND(U180/30,0)))</f>
        <v>9.75</v>
      </c>
      <c r="AG180" s="132">
        <f>IF(ISBLANK(#REF!),"",IF(V180&gt;=67%,7,0))</f>
        <v>0</v>
      </c>
      <c r="AH180" s="132">
        <f>IF(ISBLANK(#REF!),"",IF(W180&gt;=1,7,0))</f>
        <v>0</v>
      </c>
      <c r="AI180" s="132">
        <f>IF(ISBLANK(#REF!),"",IF(X180="ΠΟΛΥΤΕΚΝΟΣ",7,IF(X180="ΤΡΙΤΕΚΝΟΣ",3,0)))</f>
        <v>0</v>
      </c>
      <c r="AJ180" s="132">
        <f>IF(ISBLANK(#REF!),"",MAX(AG180:AI180))</f>
        <v>0</v>
      </c>
      <c r="AK180" s="187">
        <f>IF(ISBLANK(#REF!),"",AA180+SUM(AD180:AF180,AJ180))</f>
        <v>10.35</v>
      </c>
    </row>
    <row r="181" spans="1:37" s="134" customFormat="1">
      <c r="A181" s="115">
        <f>IF(ISBLANK(#REF!),"",IF(ISNUMBER(A180),A180+1,1))</f>
        <v>171</v>
      </c>
      <c r="B181" s="134" t="s">
        <v>419</v>
      </c>
      <c r="C181" s="134" t="s">
        <v>146</v>
      </c>
      <c r="D181" s="134" t="s">
        <v>96</v>
      </c>
      <c r="E181" s="134" t="s">
        <v>41</v>
      </c>
      <c r="F181" s="134" t="s">
        <v>89</v>
      </c>
      <c r="G181" s="134" t="s">
        <v>61</v>
      </c>
      <c r="H181" s="134" t="s">
        <v>12</v>
      </c>
      <c r="I181" s="134" t="s">
        <v>11</v>
      </c>
      <c r="J181" s="135">
        <v>39736</v>
      </c>
      <c r="K181" s="136">
        <v>7.65</v>
      </c>
      <c r="L181" s="137"/>
      <c r="M181" s="137"/>
      <c r="N181" s="137"/>
      <c r="O181" s="137"/>
      <c r="P181" s="134">
        <v>2</v>
      </c>
      <c r="Q181" s="134">
        <v>3</v>
      </c>
      <c r="R181" s="134">
        <v>23</v>
      </c>
      <c r="S181" s="134">
        <v>1</v>
      </c>
      <c r="T181" s="134">
        <v>11</v>
      </c>
      <c r="U181" s="134">
        <v>28</v>
      </c>
      <c r="V181" s="138"/>
      <c r="W181" s="139"/>
      <c r="X181" s="137"/>
      <c r="Y181" s="137" t="s">
        <v>14</v>
      </c>
      <c r="Z181" s="137" t="s">
        <v>14</v>
      </c>
      <c r="AA181" s="131">
        <f>IF(ISBLANK(#REF!),"",IF(K181&gt;5,ROUND(0.5*(K181-5),2),0))</f>
        <v>1.33</v>
      </c>
      <c r="AB181" s="131">
        <f>IF(ISBLANK(#REF!),"",IF(L181="ΝΑΙ",6,(IF(M181="ΝΑΙ",4,0))))</f>
        <v>0</v>
      </c>
      <c r="AC181" s="131">
        <f>IF(ISBLANK(#REF!),"",IF(E181="ΠΕ23",IF(N181="ΝΑΙ",3,(IF(O181="ΝΑΙ",2,0))),IF(N181="ΝΑΙ",3,(IF(O181="ΝΑΙ",2,0)))))</f>
        <v>0</v>
      </c>
      <c r="AD181" s="131">
        <f>IF(ISBLANK(#REF!),"",MAX(AB181:AC181))</f>
        <v>0</v>
      </c>
      <c r="AE181" s="131">
        <f>IF(ISBLANK(#REF!),"",MIN(3,0.5*INT((P181*12+Q181+ROUND(R181/30,0))/6)))</f>
        <v>2</v>
      </c>
      <c r="AF181" s="131">
        <f>IF(ISBLANK(#REF!),"",0.25*(S181*12+T181+ROUND(U181/30,0)))</f>
        <v>6</v>
      </c>
      <c r="AG181" s="132">
        <f>IF(ISBLANK(#REF!),"",IF(V181&gt;=67%,7,0))</f>
        <v>0</v>
      </c>
      <c r="AH181" s="132">
        <f>IF(ISBLANK(#REF!),"",IF(W181&gt;=1,7,0))</f>
        <v>0</v>
      </c>
      <c r="AI181" s="132">
        <f>IF(ISBLANK(#REF!),"",IF(X181="ΠΟΛΥΤΕΚΝΟΣ",7,IF(X181="ΤΡΙΤΕΚΝΟΣ",3,0)))</f>
        <v>0</v>
      </c>
      <c r="AJ181" s="132">
        <f>IF(ISBLANK(#REF!),"",MAX(AG181:AI181))</f>
        <v>0</v>
      </c>
      <c r="AK181" s="187">
        <f>IF(ISBLANK(#REF!),"",AA181+SUM(AD181:AF181,AJ181))</f>
        <v>9.33</v>
      </c>
    </row>
    <row r="182" spans="1:37" s="134" customFormat="1">
      <c r="A182" s="115">
        <f>IF(ISBLANK(#REF!),"",IF(ISNUMBER(A181),A181+1,1))</f>
        <v>172</v>
      </c>
      <c r="B182" s="134" t="s">
        <v>405</v>
      </c>
      <c r="C182" s="134" t="s">
        <v>138</v>
      </c>
      <c r="D182" s="134" t="s">
        <v>144</v>
      </c>
      <c r="E182" s="134" t="s">
        <v>41</v>
      </c>
      <c r="F182" s="134" t="s">
        <v>88</v>
      </c>
      <c r="G182" s="134" t="s">
        <v>61</v>
      </c>
      <c r="H182" s="134" t="s">
        <v>12</v>
      </c>
      <c r="I182" s="134" t="s">
        <v>11</v>
      </c>
      <c r="J182" s="135">
        <v>40736</v>
      </c>
      <c r="K182" s="136">
        <v>7.94</v>
      </c>
      <c r="L182" s="137"/>
      <c r="M182" s="137" t="s">
        <v>12</v>
      </c>
      <c r="N182" s="137"/>
      <c r="O182" s="137"/>
      <c r="P182" s="134">
        <v>0</v>
      </c>
      <c r="Q182" s="134">
        <v>0</v>
      </c>
      <c r="R182" s="134">
        <v>0</v>
      </c>
      <c r="S182" s="134">
        <v>1</v>
      </c>
      <c r="T182" s="134">
        <v>2</v>
      </c>
      <c r="U182" s="134">
        <v>13</v>
      </c>
      <c r="V182" s="138"/>
      <c r="W182" s="139"/>
      <c r="X182" s="137"/>
      <c r="Y182" s="137" t="s">
        <v>14</v>
      </c>
      <c r="Z182" s="137" t="s">
        <v>14</v>
      </c>
      <c r="AA182" s="131">
        <f>IF(ISBLANK(#REF!),"",IF(K182&gt;5,ROUND(0.5*(K182-5),2),0))</f>
        <v>1.47</v>
      </c>
      <c r="AB182" s="131">
        <f>IF(ISBLANK(#REF!),"",IF(L182="ΝΑΙ",6,(IF(M182="ΝΑΙ",4,0))))</f>
        <v>4</v>
      </c>
      <c r="AC182" s="131">
        <f>IF(ISBLANK(#REF!),"",IF(E182="ΠΕ23",IF(N182="ΝΑΙ",3,(IF(O182="ΝΑΙ",2,0))),IF(N182="ΝΑΙ",3,(IF(O182="ΝΑΙ",2,0)))))</f>
        <v>0</v>
      </c>
      <c r="AD182" s="131">
        <f>IF(ISBLANK(#REF!),"",MAX(AB182:AC182))</f>
        <v>4</v>
      </c>
      <c r="AE182" s="131">
        <f>IF(ISBLANK(#REF!),"",MIN(3,0.5*INT((P182*12+Q182+ROUND(R182/30,0))/6)))</f>
        <v>0</v>
      </c>
      <c r="AF182" s="131">
        <f>IF(ISBLANK(#REF!),"",0.25*(S182*12+T182+ROUND(U182/30,0)))</f>
        <v>3.5</v>
      </c>
      <c r="AG182" s="132">
        <f>IF(ISBLANK(#REF!),"",IF(V182&gt;=67%,7,0))</f>
        <v>0</v>
      </c>
      <c r="AH182" s="132">
        <f>IF(ISBLANK(#REF!),"",IF(W182&gt;=1,7,0))</f>
        <v>0</v>
      </c>
      <c r="AI182" s="132">
        <f>IF(ISBLANK(#REF!),"",IF(X182="ΠΟΛΥΤΕΚΝΟΣ",7,IF(X182="ΤΡΙΤΕΚΝΟΣ",3,0)))</f>
        <v>0</v>
      </c>
      <c r="AJ182" s="132">
        <f>IF(ISBLANK(#REF!),"",MAX(AG182:AI182))</f>
        <v>0</v>
      </c>
      <c r="AK182" s="187">
        <f>IF(ISBLANK(#REF!),"",AA182+SUM(AD182:AF182,AJ182))</f>
        <v>8.9700000000000006</v>
      </c>
    </row>
    <row r="183" spans="1:37" s="134" customFormat="1">
      <c r="A183" s="115">
        <f>IF(ISBLANK(#REF!),"",IF(ISNUMBER(A182),A182+1,1))</f>
        <v>173</v>
      </c>
      <c r="B183" s="134" t="s">
        <v>346</v>
      </c>
      <c r="C183" s="134" t="s">
        <v>120</v>
      </c>
      <c r="D183" s="134" t="s">
        <v>167</v>
      </c>
      <c r="E183" s="134" t="s">
        <v>41</v>
      </c>
      <c r="F183" s="134" t="s">
        <v>89</v>
      </c>
      <c r="G183" s="134" t="s">
        <v>61</v>
      </c>
      <c r="H183" s="134" t="s">
        <v>12</v>
      </c>
      <c r="I183" s="134" t="s">
        <v>11</v>
      </c>
      <c r="J183" s="135">
        <v>42620</v>
      </c>
      <c r="K183" s="136">
        <v>7.82</v>
      </c>
      <c r="L183" s="137"/>
      <c r="M183" s="137"/>
      <c r="N183" s="137"/>
      <c r="O183" s="137"/>
      <c r="P183" s="148">
        <v>0</v>
      </c>
      <c r="Q183" s="148">
        <v>0</v>
      </c>
      <c r="R183" s="148">
        <v>0</v>
      </c>
      <c r="S183" s="148">
        <v>0</v>
      </c>
      <c r="T183" s="148">
        <v>0</v>
      </c>
      <c r="U183" s="148">
        <v>0</v>
      </c>
      <c r="V183" s="146"/>
      <c r="W183" s="147"/>
      <c r="X183" s="137" t="s">
        <v>30</v>
      </c>
      <c r="Y183" s="137" t="s">
        <v>14</v>
      </c>
      <c r="Z183" s="137" t="s">
        <v>14</v>
      </c>
      <c r="AA183" s="131">
        <f>IF(ISBLANK(#REF!),"",IF(K183&gt;5,ROUND(0.5*(K183-5),2),0))</f>
        <v>1.41</v>
      </c>
      <c r="AB183" s="131">
        <f>IF(ISBLANK(#REF!),"",IF(L183="ΝΑΙ",6,(IF(M183="ΝΑΙ",4,0))))</f>
        <v>0</v>
      </c>
      <c r="AC183" s="131">
        <f>IF(ISBLANK(#REF!),"",IF(E183="ΠΕ23",IF(N183="ΝΑΙ",3,(IF(O183="ΝΑΙ",2,0))),IF(N183="ΝΑΙ",3,(IF(O183="ΝΑΙ",2,0)))))</f>
        <v>0</v>
      </c>
      <c r="AD183" s="131">
        <f>IF(ISBLANK(#REF!),"",MAX(AB183:AC183))</f>
        <v>0</v>
      </c>
      <c r="AE183" s="131">
        <f>IF(ISBLANK(#REF!),"",MIN(3,0.5*INT((P183*12+Q183+ROUND(R183/30,0))/6)))</f>
        <v>0</v>
      </c>
      <c r="AF183" s="131">
        <f>IF(ISBLANK(#REF!),"",0.25*(S183*12+T183+ROUND(U183/30,0)))</f>
        <v>0</v>
      </c>
      <c r="AG183" s="132">
        <f>IF(ISBLANK(#REF!),"",IF(V183&gt;=67%,7,0))</f>
        <v>0</v>
      </c>
      <c r="AH183" s="132">
        <f>IF(ISBLANK(#REF!),"",IF(W183&gt;=1,7,0))</f>
        <v>0</v>
      </c>
      <c r="AI183" s="132">
        <f>IF(ISBLANK(#REF!),"",IF(X183="ΠΟΛΥΤΕΚΝΟΣ",7,IF(X183="ΤΡΙΤΕΚΝΟΣ",3,0)))</f>
        <v>7</v>
      </c>
      <c r="AJ183" s="132">
        <f>IF(ISBLANK(#REF!),"",MAX(AG183:AI183))</f>
        <v>7</v>
      </c>
      <c r="AK183" s="187">
        <f>IF(ISBLANK(#REF!),"",AA183+SUM(AD183:AF183,AJ183))</f>
        <v>8.41</v>
      </c>
    </row>
    <row r="184" spans="1:37" s="134" customFormat="1">
      <c r="A184" s="115">
        <f>IF(ISBLANK(#REF!),"",IF(ISNUMBER(A183),A183+1,1))</f>
        <v>174</v>
      </c>
      <c r="B184" s="134" t="s">
        <v>357</v>
      </c>
      <c r="C184" s="134" t="s">
        <v>358</v>
      </c>
      <c r="D184" s="134" t="s">
        <v>112</v>
      </c>
      <c r="E184" s="134" t="s">
        <v>41</v>
      </c>
      <c r="F184" s="134" t="s">
        <v>89</v>
      </c>
      <c r="G184" s="134" t="s">
        <v>61</v>
      </c>
      <c r="H184" s="134" t="s">
        <v>12</v>
      </c>
      <c r="I184" s="134" t="s">
        <v>11</v>
      </c>
      <c r="J184" s="135">
        <v>41932</v>
      </c>
      <c r="K184" s="136">
        <v>7.02</v>
      </c>
      <c r="L184" s="137"/>
      <c r="M184" s="137"/>
      <c r="N184" s="137"/>
      <c r="O184" s="137"/>
      <c r="P184" s="148">
        <v>0</v>
      </c>
      <c r="Q184" s="148">
        <v>0</v>
      </c>
      <c r="R184" s="148">
        <v>0</v>
      </c>
      <c r="S184" s="148">
        <v>0</v>
      </c>
      <c r="T184" s="148">
        <v>0</v>
      </c>
      <c r="U184" s="148">
        <v>0</v>
      </c>
      <c r="V184" s="146">
        <v>0.67</v>
      </c>
      <c r="W184" s="147"/>
      <c r="X184" s="137"/>
      <c r="Y184" s="137" t="s">
        <v>14</v>
      </c>
      <c r="Z184" s="137" t="s">
        <v>14</v>
      </c>
      <c r="AA184" s="131">
        <f>IF(ISBLANK(#REF!),"",IF(K184&gt;5,ROUND(0.5*(K184-5),2),0))</f>
        <v>1.01</v>
      </c>
      <c r="AB184" s="131">
        <f>IF(ISBLANK(#REF!),"",IF(L184="ΝΑΙ",6,(IF(M184="ΝΑΙ",4,0))))</f>
        <v>0</v>
      </c>
      <c r="AC184" s="131">
        <f>IF(ISBLANK(#REF!),"",IF(E184="ΠΕ23",IF(N184="ΝΑΙ",3,(IF(O184="ΝΑΙ",2,0))),IF(N184="ΝΑΙ",3,(IF(O184="ΝΑΙ",2,0)))))</f>
        <v>0</v>
      </c>
      <c r="AD184" s="131">
        <f>IF(ISBLANK(#REF!),"",MAX(AB184:AC184))</f>
        <v>0</v>
      </c>
      <c r="AE184" s="131">
        <f>IF(ISBLANK(#REF!),"",MIN(3,0.5*INT((P184*12+Q184+ROUND(R184/30,0))/6)))</f>
        <v>0</v>
      </c>
      <c r="AF184" s="131">
        <f>IF(ISBLANK(#REF!),"",0.25*(S184*12+T184+ROUND(U184/30,0)))</f>
        <v>0</v>
      </c>
      <c r="AG184" s="132">
        <f>IF(ISBLANK(#REF!),"",IF(V184&gt;=67%,7,0))</f>
        <v>7</v>
      </c>
      <c r="AH184" s="132">
        <f>IF(ISBLANK(#REF!),"",IF(W184&gt;=1,7,0))</f>
        <v>0</v>
      </c>
      <c r="AI184" s="132">
        <f>IF(ISBLANK(#REF!),"",IF(X184="ΠΟΛΥΤΕΚΝΟΣ",7,IF(X184="ΤΡΙΤΕΚΝΟΣ",3,0)))</f>
        <v>0</v>
      </c>
      <c r="AJ184" s="132">
        <f>IF(ISBLANK(#REF!),"",MAX(AG184:AI184))</f>
        <v>7</v>
      </c>
      <c r="AK184" s="187">
        <f>IF(ISBLANK(#REF!),"",AA184+SUM(AD184:AF184,AJ184))</f>
        <v>8.01</v>
      </c>
    </row>
    <row r="185" spans="1:37" s="134" customFormat="1">
      <c r="A185" s="115">
        <f>IF(ISBLANK(#REF!),"",IF(ISNUMBER(A184),A184+1,1))</f>
        <v>175</v>
      </c>
      <c r="B185" s="134" t="s">
        <v>438</v>
      </c>
      <c r="C185" s="134" t="s">
        <v>151</v>
      </c>
      <c r="D185" s="134" t="s">
        <v>107</v>
      </c>
      <c r="E185" s="134" t="s">
        <v>41</v>
      </c>
      <c r="F185" s="134" t="s">
        <v>89</v>
      </c>
      <c r="G185" s="134" t="s">
        <v>61</v>
      </c>
      <c r="H185" s="134" t="s">
        <v>12</v>
      </c>
      <c r="I185" s="134" t="s">
        <v>11</v>
      </c>
      <c r="J185" s="135">
        <v>38761</v>
      </c>
      <c r="K185" s="136">
        <v>7.42</v>
      </c>
      <c r="L185" s="137"/>
      <c r="M185" s="137"/>
      <c r="N185" s="137"/>
      <c r="O185" s="137"/>
      <c r="P185" s="134">
        <v>0</v>
      </c>
      <c r="Q185" s="134">
        <v>1</v>
      </c>
      <c r="R185" s="134">
        <v>22</v>
      </c>
      <c r="S185" s="134">
        <v>1</v>
      </c>
      <c r="T185" s="134">
        <v>11</v>
      </c>
      <c r="U185" s="134">
        <v>27</v>
      </c>
      <c r="V185" s="138"/>
      <c r="W185" s="139"/>
      <c r="X185" s="137"/>
      <c r="Y185" s="137" t="s">
        <v>14</v>
      </c>
      <c r="Z185" s="137" t="s">
        <v>14</v>
      </c>
      <c r="AA185" s="131">
        <f>IF(ISBLANK(#REF!),"",IF(K185&gt;5,ROUND(0.5*(K185-5),2),0))</f>
        <v>1.21</v>
      </c>
      <c r="AB185" s="131">
        <f>IF(ISBLANK(#REF!),"",IF(L185="ΝΑΙ",6,(IF(M185="ΝΑΙ",4,0))))</f>
        <v>0</v>
      </c>
      <c r="AC185" s="131">
        <f>IF(ISBLANK(#REF!),"",IF(E185="ΠΕ23",IF(N185="ΝΑΙ",3,(IF(O185="ΝΑΙ",2,0))),IF(N185="ΝΑΙ",3,(IF(O185="ΝΑΙ",2,0)))))</f>
        <v>0</v>
      </c>
      <c r="AD185" s="131">
        <f>IF(ISBLANK(#REF!),"",MAX(AB185:AC185))</f>
        <v>0</v>
      </c>
      <c r="AE185" s="131">
        <f>IF(ISBLANK(#REF!),"",MIN(3,0.5*INT((P185*12+Q185+ROUND(R185/30,0))/6)))</f>
        <v>0</v>
      </c>
      <c r="AF185" s="131">
        <f>IF(ISBLANK(#REF!),"",0.25*(S185*12+T185+ROUND(U185/30,0)))</f>
        <v>6</v>
      </c>
      <c r="AG185" s="132">
        <f>IF(ISBLANK(#REF!),"",IF(V185&gt;=67%,7,0))</f>
        <v>0</v>
      </c>
      <c r="AH185" s="132">
        <f>IF(ISBLANK(#REF!),"",IF(W185&gt;=1,7,0))</f>
        <v>0</v>
      </c>
      <c r="AI185" s="132">
        <f>IF(ISBLANK(#REF!),"",IF(X185="ΠΟΛΥΤΕΚΝΟΣ",7,IF(X185="ΤΡΙΤΕΚΝΟΣ",3,0)))</f>
        <v>0</v>
      </c>
      <c r="AJ185" s="132">
        <f>IF(ISBLANK(#REF!),"",MAX(AG185:AI185))</f>
        <v>0</v>
      </c>
      <c r="AK185" s="187">
        <f>IF(ISBLANK(#REF!),"",AA185+SUM(AD185:AF185,AJ185))</f>
        <v>7.21</v>
      </c>
    </row>
    <row r="186" spans="1:37" s="134" customFormat="1">
      <c r="A186" s="115">
        <f>IF(ISBLANK(#REF!),"",IF(ISNUMBER(A185),A185+1,1))</f>
        <v>176</v>
      </c>
      <c r="B186" s="134" t="s">
        <v>434</v>
      </c>
      <c r="C186" s="134" t="s">
        <v>98</v>
      </c>
      <c r="D186" s="134" t="s">
        <v>435</v>
      </c>
      <c r="E186" s="134" t="s">
        <v>41</v>
      </c>
      <c r="F186" s="134" t="s">
        <v>89</v>
      </c>
      <c r="G186" s="134" t="s">
        <v>61</v>
      </c>
      <c r="H186" s="134" t="s">
        <v>12</v>
      </c>
      <c r="I186" s="134" t="s">
        <v>11</v>
      </c>
      <c r="J186" s="135">
        <v>40639</v>
      </c>
      <c r="K186" s="136">
        <v>8.41</v>
      </c>
      <c r="L186" s="137"/>
      <c r="M186" s="137"/>
      <c r="N186" s="137"/>
      <c r="O186" s="137"/>
      <c r="P186" s="134">
        <v>0</v>
      </c>
      <c r="Q186" s="134">
        <v>3</v>
      </c>
      <c r="R186" s="134">
        <v>3</v>
      </c>
      <c r="S186" s="134">
        <v>1</v>
      </c>
      <c r="T186" s="134">
        <v>10</v>
      </c>
      <c r="U186" s="134">
        <v>6</v>
      </c>
      <c r="V186" s="138"/>
      <c r="W186" s="139"/>
      <c r="X186" s="137"/>
      <c r="Y186" s="137" t="s">
        <v>14</v>
      </c>
      <c r="Z186" s="137" t="s">
        <v>14</v>
      </c>
      <c r="AA186" s="131">
        <f>IF(ISBLANK(#REF!),"",IF(K186&gt;5,ROUND(0.5*(K186-5),2),0))</f>
        <v>1.71</v>
      </c>
      <c r="AB186" s="131">
        <f>IF(ISBLANK(#REF!),"",IF(L186="ΝΑΙ",6,(IF(M186="ΝΑΙ",4,0))))</f>
        <v>0</v>
      </c>
      <c r="AC186" s="131">
        <f>IF(ISBLANK(#REF!),"",IF(E186="ΠΕ23",IF(N186="ΝΑΙ",3,(IF(O186="ΝΑΙ",2,0))),IF(N186="ΝΑΙ",3,(IF(O186="ΝΑΙ",2,0)))))</f>
        <v>0</v>
      </c>
      <c r="AD186" s="131">
        <f>IF(ISBLANK(#REF!),"",MAX(AB186:AC186))</f>
        <v>0</v>
      </c>
      <c r="AE186" s="131">
        <f>IF(ISBLANK(#REF!),"",MIN(3,0.5*INT((P186*12+Q186+ROUND(R186/30,0))/6)))</f>
        <v>0</v>
      </c>
      <c r="AF186" s="131">
        <f>IF(ISBLANK(#REF!),"",0.25*(S186*12+T186+ROUND(U186/30,0)))</f>
        <v>5.5</v>
      </c>
      <c r="AG186" s="132">
        <f>IF(ISBLANK(#REF!),"",IF(V186&gt;=67%,7,0))</f>
        <v>0</v>
      </c>
      <c r="AH186" s="132">
        <f>IF(ISBLANK(#REF!),"",IF(W186&gt;=1,7,0))</f>
        <v>0</v>
      </c>
      <c r="AI186" s="132">
        <f>IF(ISBLANK(#REF!),"",IF(X186="ΠΟΛΥΤΕΚΝΟΣ",7,IF(X186="ΤΡΙΤΕΚΝΟΣ",3,0)))</f>
        <v>0</v>
      </c>
      <c r="AJ186" s="132">
        <f>IF(ISBLANK(#REF!),"",MAX(AG186:AI186))</f>
        <v>0</v>
      </c>
      <c r="AK186" s="187">
        <f>IF(ISBLANK(#REF!),"",AA186+SUM(AD186:AF186,AJ186))</f>
        <v>7.21</v>
      </c>
    </row>
    <row r="187" spans="1:37" s="134" customFormat="1">
      <c r="A187" s="115">
        <f>IF(ISBLANK(#REF!),"",IF(ISNUMBER(A186),A186+1,1))</f>
        <v>177</v>
      </c>
      <c r="B187" s="134" t="s">
        <v>359</v>
      </c>
      <c r="C187" s="134" t="s">
        <v>360</v>
      </c>
      <c r="D187" s="134" t="s">
        <v>361</v>
      </c>
      <c r="E187" s="134" t="s">
        <v>41</v>
      </c>
      <c r="F187" s="134" t="s">
        <v>88</v>
      </c>
      <c r="G187" s="134" t="s">
        <v>61</v>
      </c>
      <c r="H187" s="134" t="s">
        <v>12</v>
      </c>
      <c r="I187" s="134" t="s">
        <v>11</v>
      </c>
      <c r="J187" s="135">
        <v>41197</v>
      </c>
      <c r="K187" s="136">
        <v>6.94</v>
      </c>
      <c r="L187" s="137"/>
      <c r="M187" s="137" t="s">
        <v>12</v>
      </c>
      <c r="N187" s="137"/>
      <c r="O187" s="137"/>
      <c r="P187" s="148">
        <v>0</v>
      </c>
      <c r="Q187" s="148">
        <v>0</v>
      </c>
      <c r="R187" s="148">
        <v>0</v>
      </c>
      <c r="S187" s="148">
        <v>0</v>
      </c>
      <c r="T187" s="148">
        <v>6</v>
      </c>
      <c r="U187" s="148">
        <v>11</v>
      </c>
      <c r="V187" s="146"/>
      <c r="W187" s="147"/>
      <c r="X187" s="137"/>
      <c r="Y187" s="137" t="s">
        <v>12</v>
      </c>
      <c r="Z187" s="137" t="s">
        <v>14</v>
      </c>
      <c r="AA187" s="131">
        <f>IF(ISBLANK(#REF!),"",IF(K187&gt;5,ROUND(0.5*(K187-5),2),0))</f>
        <v>0.97</v>
      </c>
      <c r="AB187" s="131">
        <f>IF(ISBLANK(#REF!),"",IF(L187="ΝΑΙ",6,(IF(M187="ΝΑΙ",4,0))))</f>
        <v>4</v>
      </c>
      <c r="AC187" s="131">
        <f>IF(ISBLANK(#REF!),"",IF(E187="ΠΕ23",IF(N187="ΝΑΙ",3,(IF(O187="ΝΑΙ",2,0))),IF(N187="ΝΑΙ",3,(IF(O187="ΝΑΙ",2,0)))))</f>
        <v>0</v>
      </c>
      <c r="AD187" s="131">
        <f>IF(ISBLANK(#REF!),"",MAX(AB187:AC187))</f>
        <v>4</v>
      </c>
      <c r="AE187" s="131">
        <f>IF(ISBLANK(#REF!),"",MIN(3,0.5*INT((P187*12+Q187+ROUND(R187/30,0))/6)))</f>
        <v>0</v>
      </c>
      <c r="AF187" s="131">
        <f>IF(ISBLANK(#REF!),"",0.25*(S187*12+T187+ROUND(U187/30,0)))</f>
        <v>1.5</v>
      </c>
      <c r="AG187" s="132">
        <f>IF(ISBLANK(#REF!),"",IF(V187&gt;=67%,7,0))</f>
        <v>0</v>
      </c>
      <c r="AH187" s="132">
        <f>IF(ISBLANK(#REF!),"",IF(W187&gt;=1,7,0))</f>
        <v>0</v>
      </c>
      <c r="AI187" s="132">
        <f>IF(ISBLANK(#REF!),"",IF(X187="ΠΟΛΥΤΕΚΝΟΣ",7,IF(X187="ΤΡΙΤΕΚΝΟΣ",3,0)))</f>
        <v>0</v>
      </c>
      <c r="AJ187" s="132">
        <f>IF(ISBLANK(#REF!),"",MAX(AG187:AI187))</f>
        <v>0</v>
      </c>
      <c r="AK187" s="187">
        <f>IF(ISBLANK(#REF!),"",AA187+SUM(AD187:AF187,AJ187))</f>
        <v>6.47</v>
      </c>
    </row>
    <row r="188" spans="1:37" s="134" customFormat="1">
      <c r="A188" s="115">
        <f>IF(ISBLANK(#REF!),"",IF(ISNUMBER(A187),A187+1,1))</f>
        <v>178</v>
      </c>
      <c r="B188" s="134" t="s">
        <v>374</v>
      </c>
      <c r="C188" s="134" t="s">
        <v>184</v>
      </c>
      <c r="D188" s="134" t="s">
        <v>107</v>
      </c>
      <c r="E188" s="134" t="s">
        <v>41</v>
      </c>
      <c r="F188" s="134" t="s">
        <v>89</v>
      </c>
      <c r="G188" s="134" t="s">
        <v>61</v>
      </c>
      <c r="H188" s="134" t="s">
        <v>12</v>
      </c>
      <c r="I188" s="134" t="s">
        <v>11</v>
      </c>
      <c r="J188" s="135">
        <v>39944</v>
      </c>
      <c r="K188" s="136">
        <v>8.06</v>
      </c>
      <c r="L188" s="137"/>
      <c r="M188" s="137"/>
      <c r="N188" s="137"/>
      <c r="O188" s="137"/>
      <c r="P188" s="134">
        <v>1</v>
      </c>
      <c r="Q188" s="134">
        <v>3</v>
      </c>
      <c r="R188" s="134">
        <v>20</v>
      </c>
      <c r="S188" s="134">
        <v>1</v>
      </c>
      <c r="T188" s="134">
        <v>1</v>
      </c>
      <c r="U188" s="134">
        <v>15</v>
      </c>
      <c r="V188" s="138"/>
      <c r="W188" s="139"/>
      <c r="X188" s="137"/>
      <c r="Y188" s="137" t="s">
        <v>14</v>
      </c>
      <c r="Z188" s="137" t="s">
        <v>14</v>
      </c>
      <c r="AA188" s="131">
        <f>IF(ISBLANK(#REF!),"",IF(K188&gt;5,ROUND(0.5*(K188-5),2),0))</f>
        <v>1.53</v>
      </c>
      <c r="AB188" s="131">
        <f>IF(ISBLANK(#REF!),"",IF(L188="ΝΑΙ",6,(IF(M188="ΝΑΙ",4,0))))</f>
        <v>0</v>
      </c>
      <c r="AC188" s="131">
        <f>IF(ISBLANK(#REF!),"",IF(E188="ΠΕ23",IF(N188="ΝΑΙ",3,(IF(O188="ΝΑΙ",2,0))),IF(N188="ΝΑΙ",3,(IF(O188="ΝΑΙ",2,0)))))</f>
        <v>0</v>
      </c>
      <c r="AD188" s="131">
        <f>IF(ISBLANK(#REF!),"",MAX(AB188:AC188))</f>
        <v>0</v>
      </c>
      <c r="AE188" s="131">
        <f>IF(ISBLANK(#REF!),"",MIN(3,0.5*INT((P188*12+Q188+ROUND(R188/30,0))/6)))</f>
        <v>1</v>
      </c>
      <c r="AF188" s="131">
        <f>IF(ISBLANK(#REF!),"",0.25*(S188*12+T188+ROUND(U188/30,0)))</f>
        <v>3.5</v>
      </c>
      <c r="AG188" s="132">
        <f>IF(ISBLANK(#REF!),"",IF(V188&gt;=67%,7,0))</f>
        <v>0</v>
      </c>
      <c r="AH188" s="132">
        <f>IF(ISBLANK(#REF!),"",IF(W188&gt;=1,7,0))</f>
        <v>0</v>
      </c>
      <c r="AI188" s="132">
        <f>IF(ISBLANK(#REF!),"",IF(X188="ΠΟΛΥΤΕΚΝΟΣ",7,IF(X188="ΤΡΙΤΕΚΝΟΣ",3,0)))</f>
        <v>0</v>
      </c>
      <c r="AJ188" s="132">
        <f>IF(ISBLANK(#REF!),"",MAX(AG188:AI188))</f>
        <v>0</v>
      </c>
      <c r="AK188" s="187">
        <f>IF(ISBLANK(#REF!),"",AA188+SUM(AD188:AF188,AJ188))</f>
        <v>6.03</v>
      </c>
    </row>
    <row r="189" spans="1:37" s="134" customFormat="1">
      <c r="A189" s="115">
        <f>IF(ISBLANK(#REF!),"",IF(ISNUMBER(A188),A188+1,1))</f>
        <v>179</v>
      </c>
      <c r="B189" s="134" t="s">
        <v>351</v>
      </c>
      <c r="C189" s="134" t="s">
        <v>98</v>
      </c>
      <c r="D189" s="134" t="s">
        <v>211</v>
      </c>
      <c r="E189" s="134" t="s">
        <v>41</v>
      </c>
      <c r="F189" s="134" t="s">
        <v>89</v>
      </c>
      <c r="G189" s="134" t="s">
        <v>61</v>
      </c>
      <c r="H189" s="134" t="s">
        <v>12</v>
      </c>
      <c r="I189" s="134" t="s">
        <v>11</v>
      </c>
      <c r="J189" s="135">
        <v>40098</v>
      </c>
      <c r="K189" s="136">
        <v>7.49</v>
      </c>
      <c r="L189" s="137"/>
      <c r="M189" s="137"/>
      <c r="N189" s="137"/>
      <c r="O189" s="137"/>
      <c r="P189" s="148">
        <v>0</v>
      </c>
      <c r="Q189" s="148">
        <v>9</v>
      </c>
      <c r="R189" s="148">
        <v>0</v>
      </c>
      <c r="S189" s="148">
        <v>1</v>
      </c>
      <c r="T189" s="148">
        <v>1</v>
      </c>
      <c r="U189" s="148">
        <v>20</v>
      </c>
      <c r="V189" s="146"/>
      <c r="W189" s="147"/>
      <c r="X189" s="137"/>
      <c r="Y189" s="137" t="s">
        <v>14</v>
      </c>
      <c r="Z189" s="137" t="s">
        <v>14</v>
      </c>
      <c r="AA189" s="131">
        <f>IF(ISBLANK(#REF!),"",IF(K189&gt;5,ROUND(0.5*(K189-5),2),0))</f>
        <v>1.25</v>
      </c>
      <c r="AB189" s="131">
        <f>IF(ISBLANK(#REF!),"",IF(L189="ΝΑΙ",6,(IF(M189="ΝΑΙ",4,0))))</f>
        <v>0</v>
      </c>
      <c r="AC189" s="131">
        <f>IF(ISBLANK(#REF!),"",IF(E189="ΠΕ23",IF(N189="ΝΑΙ",3,(IF(O189="ΝΑΙ",2,0))),IF(N189="ΝΑΙ",3,(IF(O189="ΝΑΙ",2,0)))))</f>
        <v>0</v>
      </c>
      <c r="AD189" s="131">
        <f>IF(ISBLANK(#REF!),"",MAX(AB189:AC189))</f>
        <v>0</v>
      </c>
      <c r="AE189" s="131">
        <f>IF(ISBLANK(#REF!),"",MIN(3,0.5*INT((P189*12+Q189+ROUND(R189/30,0))/6)))</f>
        <v>0.5</v>
      </c>
      <c r="AF189" s="131">
        <f>IF(ISBLANK(#REF!),"",0.25*(S189*12+T189+ROUND(U189/30,0)))</f>
        <v>3.5</v>
      </c>
      <c r="AG189" s="132">
        <f>IF(ISBLANK(#REF!),"",IF(V189&gt;=67%,7,0))</f>
        <v>0</v>
      </c>
      <c r="AH189" s="132">
        <f>IF(ISBLANK(#REF!),"",IF(W189&gt;=1,7,0))</f>
        <v>0</v>
      </c>
      <c r="AI189" s="132">
        <f>IF(ISBLANK(#REF!),"",IF(X189="ΠΟΛΥΤΕΚΝΟΣ",7,IF(X189="ΤΡΙΤΕΚΝΟΣ",3,0)))</f>
        <v>0</v>
      </c>
      <c r="AJ189" s="132">
        <f>IF(ISBLANK(#REF!),"",MAX(AG189:AI189))</f>
        <v>0</v>
      </c>
      <c r="AK189" s="187">
        <f>IF(ISBLANK(#REF!),"",AA189+SUM(AD189:AF189,AJ189))</f>
        <v>5.25</v>
      </c>
    </row>
    <row r="190" spans="1:37" s="134" customFormat="1">
      <c r="A190" s="115">
        <f>IF(ISBLANK(#REF!),"",IF(ISNUMBER(A189),A189+1,1))</f>
        <v>180</v>
      </c>
      <c r="B190" s="134" t="s">
        <v>364</v>
      </c>
      <c r="C190" s="134" t="s">
        <v>365</v>
      </c>
      <c r="D190" s="134" t="s">
        <v>107</v>
      </c>
      <c r="E190" s="134" t="s">
        <v>41</v>
      </c>
      <c r="F190" s="134" t="s">
        <v>89</v>
      </c>
      <c r="G190" s="134" t="s">
        <v>61</v>
      </c>
      <c r="H190" s="134" t="s">
        <v>12</v>
      </c>
      <c r="I190" s="134" t="s">
        <v>11</v>
      </c>
      <c r="J190" s="135">
        <v>38622</v>
      </c>
      <c r="K190" s="136">
        <v>7.3</v>
      </c>
      <c r="L190" s="137"/>
      <c r="M190" s="137"/>
      <c r="N190" s="137"/>
      <c r="O190" s="137"/>
      <c r="P190" s="148">
        <v>2</v>
      </c>
      <c r="Q190" s="148">
        <v>5</v>
      </c>
      <c r="R190" s="148">
        <v>19</v>
      </c>
      <c r="S190" s="148">
        <v>0</v>
      </c>
      <c r="T190" s="148">
        <v>6</v>
      </c>
      <c r="U190" s="148">
        <v>12</v>
      </c>
      <c r="V190" s="146"/>
      <c r="W190" s="147"/>
      <c r="X190" s="148"/>
      <c r="Y190" s="137" t="s">
        <v>14</v>
      </c>
      <c r="Z190" s="137" t="s">
        <v>14</v>
      </c>
      <c r="AA190" s="131">
        <f>IF(ISBLANK(#REF!),"",IF(K190&gt;5,ROUND(0.5*(K190-5),2),0))</f>
        <v>1.1499999999999999</v>
      </c>
      <c r="AB190" s="131">
        <f>IF(ISBLANK(#REF!),"",IF(L190="ΝΑΙ",6,(IF(M190="ΝΑΙ",4,0))))</f>
        <v>0</v>
      </c>
      <c r="AC190" s="131">
        <f>IF(ISBLANK(#REF!),"",IF(E190="ΠΕ23",IF(N190="ΝΑΙ",3,(IF(O190="ΝΑΙ",2,0))),IF(N190="ΝΑΙ",3,(IF(O190="ΝΑΙ",2,0)))))</f>
        <v>0</v>
      </c>
      <c r="AD190" s="131">
        <f>IF(ISBLANK(#REF!),"",MAX(AB190:AC190))</f>
        <v>0</v>
      </c>
      <c r="AE190" s="131">
        <f>IF(ISBLANK(#REF!),"",MIN(3,0.5*INT((P190*12+Q190+ROUND(R190/30,0))/6)))</f>
        <v>2.5</v>
      </c>
      <c r="AF190" s="131">
        <f>IF(ISBLANK(#REF!),"",0.25*(S190*12+T190+ROUND(U190/30,0)))</f>
        <v>1.5</v>
      </c>
      <c r="AG190" s="132">
        <f>IF(ISBLANK(#REF!),"",IF(V190&gt;=67%,7,0))</f>
        <v>0</v>
      </c>
      <c r="AH190" s="132">
        <f>IF(ISBLANK(#REF!),"",IF(W190&gt;=1,7,0))</f>
        <v>0</v>
      </c>
      <c r="AI190" s="132">
        <f>IF(ISBLANK(#REF!),"",IF(X190="ΠΟΛΥΤΕΚΝΟΣ",7,IF(X190="ΤΡΙΤΕΚΝΟΣ",3,0)))</f>
        <v>0</v>
      </c>
      <c r="AJ190" s="132">
        <f>IF(ISBLANK(#REF!),"",MAX(AG190:AI190))</f>
        <v>0</v>
      </c>
      <c r="AK190" s="187">
        <f>IF(ISBLANK(#REF!),"",AA190+SUM(AD190:AF190,AJ190))</f>
        <v>5.15</v>
      </c>
    </row>
    <row r="191" spans="1:37" s="134" customFormat="1">
      <c r="A191" s="115">
        <f>IF(ISBLANK(#REF!),"",IF(ISNUMBER(A190),A190+1,1))</f>
        <v>181</v>
      </c>
      <c r="B191" s="134" t="s">
        <v>420</v>
      </c>
      <c r="C191" s="134" t="s">
        <v>158</v>
      </c>
      <c r="D191" s="134" t="s">
        <v>184</v>
      </c>
      <c r="E191" s="134" t="s">
        <v>41</v>
      </c>
      <c r="F191" s="134" t="s">
        <v>89</v>
      </c>
      <c r="G191" s="134" t="s">
        <v>61</v>
      </c>
      <c r="H191" s="134" t="s">
        <v>12</v>
      </c>
      <c r="I191" s="134" t="s">
        <v>11</v>
      </c>
      <c r="J191" s="135">
        <v>40862</v>
      </c>
      <c r="K191" s="136">
        <v>7.23</v>
      </c>
      <c r="L191" s="137"/>
      <c r="M191" s="137"/>
      <c r="N191" s="137"/>
      <c r="O191" s="137"/>
      <c r="P191" s="134">
        <v>0</v>
      </c>
      <c r="Q191" s="134">
        <v>11</v>
      </c>
      <c r="R191" s="134">
        <v>0</v>
      </c>
      <c r="S191" s="134">
        <v>1</v>
      </c>
      <c r="T191" s="134">
        <v>1</v>
      </c>
      <c r="U191" s="134">
        <v>20</v>
      </c>
      <c r="V191" s="138"/>
      <c r="W191" s="139"/>
      <c r="X191" s="137"/>
      <c r="Y191" s="137" t="s">
        <v>14</v>
      </c>
      <c r="Z191" s="137" t="s">
        <v>14</v>
      </c>
      <c r="AA191" s="131">
        <f>IF(ISBLANK(#REF!),"",IF(K191&gt;5,ROUND(0.5*(K191-5),2),0))</f>
        <v>1.1200000000000001</v>
      </c>
      <c r="AB191" s="131">
        <f>IF(ISBLANK(#REF!),"",IF(L191="ΝΑΙ",6,(IF(M191="ΝΑΙ",4,0))))</f>
        <v>0</v>
      </c>
      <c r="AC191" s="131">
        <f>IF(ISBLANK(#REF!),"",IF(E191="ΠΕ23",IF(N191="ΝΑΙ",3,(IF(O191="ΝΑΙ",2,0))),IF(N191="ΝΑΙ",3,(IF(O191="ΝΑΙ",2,0)))))</f>
        <v>0</v>
      </c>
      <c r="AD191" s="131">
        <f>IF(ISBLANK(#REF!),"",MAX(AB191:AC191))</f>
        <v>0</v>
      </c>
      <c r="AE191" s="131">
        <f>IF(ISBLANK(#REF!),"",MIN(3,0.5*INT((P191*12+Q191+ROUND(R191/30,0))/6)))</f>
        <v>0.5</v>
      </c>
      <c r="AF191" s="131">
        <f>IF(ISBLANK(#REF!),"",0.25*(S191*12+T191+ROUND(U191/30,0)))</f>
        <v>3.5</v>
      </c>
      <c r="AG191" s="132">
        <f>IF(ISBLANK(#REF!),"",IF(V191&gt;=67%,7,0))</f>
        <v>0</v>
      </c>
      <c r="AH191" s="132">
        <f>IF(ISBLANK(#REF!),"",IF(W191&gt;=1,7,0))</f>
        <v>0</v>
      </c>
      <c r="AI191" s="132">
        <f>IF(ISBLANK(#REF!),"",IF(X191="ΠΟΛΥΤΕΚΝΟΣ",7,IF(X191="ΤΡΙΤΕΚΝΟΣ",3,0)))</f>
        <v>0</v>
      </c>
      <c r="AJ191" s="132">
        <f>IF(ISBLANK(#REF!),"",MAX(AG191:AI191))</f>
        <v>0</v>
      </c>
      <c r="AK191" s="187">
        <f>IF(ISBLANK(#REF!),"",AA191+SUM(AD191:AF191,AJ191))</f>
        <v>5.12</v>
      </c>
    </row>
    <row r="192" spans="1:37" s="134" customFormat="1">
      <c r="A192" s="115">
        <f>IF(ISBLANK(#REF!),"",IF(ISNUMBER(A191),A191+1,1))</f>
        <v>182</v>
      </c>
      <c r="B192" s="134" t="s">
        <v>350</v>
      </c>
      <c r="C192" s="134" t="s">
        <v>95</v>
      </c>
      <c r="D192" s="134" t="s">
        <v>112</v>
      </c>
      <c r="E192" s="134" t="s">
        <v>41</v>
      </c>
      <c r="F192" s="134" t="s">
        <v>89</v>
      </c>
      <c r="G192" s="134" t="s">
        <v>61</v>
      </c>
      <c r="H192" s="134" t="s">
        <v>12</v>
      </c>
      <c r="I192" s="134" t="s">
        <v>11</v>
      </c>
      <c r="J192" s="135">
        <v>41739</v>
      </c>
      <c r="K192" s="136">
        <v>7.49</v>
      </c>
      <c r="L192" s="137"/>
      <c r="M192" s="137"/>
      <c r="N192" s="137"/>
      <c r="O192" s="137"/>
      <c r="P192" s="148">
        <v>0</v>
      </c>
      <c r="Q192" s="148">
        <v>3</v>
      </c>
      <c r="R192" s="148">
        <v>14</v>
      </c>
      <c r="S192" s="148">
        <v>1</v>
      </c>
      <c r="T192" s="148">
        <v>1</v>
      </c>
      <c r="U192" s="148">
        <v>20</v>
      </c>
      <c r="V192" s="146"/>
      <c r="W192" s="147"/>
      <c r="X192" s="137"/>
      <c r="Y192" s="137" t="s">
        <v>12</v>
      </c>
      <c r="Z192" s="137" t="s">
        <v>14</v>
      </c>
      <c r="AA192" s="131">
        <f>IF(ISBLANK(#REF!),"",IF(K192&gt;5,ROUND(0.5*(K192-5),2),0))</f>
        <v>1.25</v>
      </c>
      <c r="AB192" s="131">
        <f>IF(ISBLANK(#REF!),"",IF(L192="ΝΑΙ",6,(IF(M192="ΝΑΙ",4,0))))</f>
        <v>0</v>
      </c>
      <c r="AC192" s="131">
        <f>IF(ISBLANK(#REF!),"",IF(E192="ΠΕ23",IF(N192="ΝΑΙ",3,(IF(O192="ΝΑΙ",2,0))),IF(N192="ΝΑΙ",3,(IF(O192="ΝΑΙ",2,0)))))</f>
        <v>0</v>
      </c>
      <c r="AD192" s="131">
        <f>IF(ISBLANK(#REF!),"",MAX(AB192:AC192))</f>
        <v>0</v>
      </c>
      <c r="AE192" s="131">
        <f>IF(ISBLANK(#REF!),"",MIN(3,0.5*INT((P192*12+Q192+ROUND(R192/30,0))/6)))</f>
        <v>0</v>
      </c>
      <c r="AF192" s="131">
        <f>IF(ISBLANK(#REF!),"",0.25*(S192*12+T192+ROUND(U192/30,0)))</f>
        <v>3.5</v>
      </c>
      <c r="AG192" s="132">
        <f>IF(ISBLANK(#REF!),"",IF(V192&gt;=67%,7,0))</f>
        <v>0</v>
      </c>
      <c r="AH192" s="132">
        <f>IF(ISBLANK(#REF!),"",IF(W192&gt;=1,7,0))</f>
        <v>0</v>
      </c>
      <c r="AI192" s="132">
        <f>IF(ISBLANK(#REF!),"",IF(X192="ΠΟΛΥΤΕΚΝΟΣ",7,IF(X192="ΤΡΙΤΕΚΝΟΣ",3,0)))</f>
        <v>0</v>
      </c>
      <c r="AJ192" s="132">
        <f>IF(ISBLANK(#REF!),"",MAX(AG192:AI192))</f>
        <v>0</v>
      </c>
      <c r="AK192" s="187">
        <f>IF(ISBLANK(#REF!),"",AA192+SUM(AD192:AF192,AJ192))</f>
        <v>4.75</v>
      </c>
    </row>
    <row r="193" spans="1:37" s="134" customFormat="1">
      <c r="A193" s="115">
        <f>IF(ISBLANK(#REF!),"",IF(ISNUMBER(A192),A192+1,1))</f>
        <v>183</v>
      </c>
      <c r="B193" s="134" t="s">
        <v>379</v>
      </c>
      <c r="C193" s="134" t="s">
        <v>380</v>
      </c>
      <c r="D193" s="134" t="s">
        <v>112</v>
      </c>
      <c r="E193" s="134" t="s">
        <v>41</v>
      </c>
      <c r="F193" s="134" t="s">
        <v>89</v>
      </c>
      <c r="G193" s="134" t="s">
        <v>61</v>
      </c>
      <c r="H193" s="134" t="s">
        <v>12</v>
      </c>
      <c r="I193" s="134" t="s">
        <v>11</v>
      </c>
      <c r="J193" s="135">
        <v>39608</v>
      </c>
      <c r="K193" s="136">
        <v>7.46</v>
      </c>
      <c r="L193" s="137"/>
      <c r="M193" s="137"/>
      <c r="N193" s="137"/>
      <c r="O193" s="137"/>
      <c r="P193" s="134">
        <v>3</v>
      </c>
      <c r="Q193" s="134">
        <v>6</v>
      </c>
      <c r="R193" s="134">
        <v>3</v>
      </c>
      <c r="S193" s="134">
        <v>0</v>
      </c>
      <c r="T193" s="134">
        <v>0</v>
      </c>
      <c r="U193" s="134">
        <v>0</v>
      </c>
      <c r="V193" s="138"/>
      <c r="W193" s="139"/>
      <c r="X193" s="137"/>
      <c r="Y193" s="137" t="s">
        <v>14</v>
      </c>
      <c r="Z193" s="137" t="s">
        <v>14</v>
      </c>
      <c r="AA193" s="131">
        <f>IF(ISBLANK(#REF!),"",IF(K193&gt;5,ROUND(0.5*(K193-5),2),0))</f>
        <v>1.23</v>
      </c>
      <c r="AB193" s="131">
        <f>IF(ISBLANK(#REF!),"",IF(L193="ΝΑΙ",6,(IF(M193="ΝΑΙ",4,0))))</f>
        <v>0</v>
      </c>
      <c r="AC193" s="131">
        <f>IF(ISBLANK(#REF!),"",IF(E193="ΠΕ23",IF(N193="ΝΑΙ",3,(IF(O193="ΝΑΙ",2,0))),IF(N193="ΝΑΙ",3,(IF(O193="ΝΑΙ",2,0)))))</f>
        <v>0</v>
      </c>
      <c r="AD193" s="131">
        <f>IF(ISBLANK(#REF!),"",MAX(AB193:AC193))</f>
        <v>0</v>
      </c>
      <c r="AE193" s="131">
        <f>IF(ISBLANK(#REF!),"",MIN(3,0.5*INT((P193*12+Q193+ROUND(R193/30,0))/6)))</f>
        <v>3</v>
      </c>
      <c r="AF193" s="131">
        <f>IF(ISBLANK(#REF!),"",0.25*(S193*12+T193+ROUND(U193/30,0)))</f>
        <v>0</v>
      </c>
      <c r="AG193" s="132">
        <f>IF(ISBLANK(#REF!),"",IF(V193&gt;=67%,7,0))</f>
        <v>0</v>
      </c>
      <c r="AH193" s="132">
        <f>IF(ISBLANK(#REF!),"",IF(W193&gt;=1,7,0))</f>
        <v>0</v>
      </c>
      <c r="AI193" s="132">
        <f>IF(ISBLANK(#REF!),"",IF(X193="ΠΟΛΥΤΕΚΝΟΣ",7,IF(X193="ΤΡΙΤΕΚΝΟΣ",3,0)))</f>
        <v>0</v>
      </c>
      <c r="AJ193" s="132">
        <f>IF(ISBLANK(#REF!),"",MAX(AG193:AI193))</f>
        <v>0</v>
      </c>
      <c r="AK193" s="187">
        <f>IF(ISBLANK(#REF!),"",AA193+SUM(AD193:AF193,AJ193))</f>
        <v>4.2300000000000004</v>
      </c>
    </row>
    <row r="194" spans="1:37" s="134" customFormat="1">
      <c r="A194" s="115">
        <f>IF(ISBLANK(#REF!),"",IF(ISNUMBER(A193),A193+1,1))</f>
        <v>184</v>
      </c>
      <c r="B194" s="134" t="s">
        <v>437</v>
      </c>
      <c r="C194" s="134" t="s">
        <v>254</v>
      </c>
      <c r="D194" s="134" t="s">
        <v>280</v>
      </c>
      <c r="E194" s="134" t="s">
        <v>41</v>
      </c>
      <c r="F194" s="134" t="s">
        <v>89</v>
      </c>
      <c r="G194" s="134" t="s">
        <v>61</v>
      </c>
      <c r="H194" s="134" t="s">
        <v>12</v>
      </c>
      <c r="I194" s="134" t="s">
        <v>11</v>
      </c>
      <c r="J194" s="135">
        <v>39744</v>
      </c>
      <c r="K194" s="136">
        <v>7.71</v>
      </c>
      <c r="L194" s="137"/>
      <c r="M194" s="137"/>
      <c r="N194" s="137"/>
      <c r="O194" s="137"/>
      <c r="P194" s="134">
        <v>0</v>
      </c>
      <c r="Q194" s="134">
        <v>0</v>
      </c>
      <c r="R194" s="134">
        <v>0</v>
      </c>
      <c r="S194" s="134">
        <v>0</v>
      </c>
      <c r="T194" s="134">
        <v>6</v>
      </c>
      <c r="U194" s="134">
        <v>15</v>
      </c>
      <c r="V194" s="138"/>
      <c r="W194" s="139"/>
      <c r="X194" s="137"/>
      <c r="Y194" s="137" t="s">
        <v>14</v>
      </c>
      <c r="Z194" s="137" t="s">
        <v>14</v>
      </c>
      <c r="AA194" s="131">
        <f>IF(ISBLANK(#REF!),"",IF(K194&gt;5,ROUND(0.5*(K194-5),2),0))</f>
        <v>1.36</v>
      </c>
      <c r="AB194" s="131">
        <f>IF(ISBLANK(#REF!),"",IF(L194="ΝΑΙ",6,(IF(M194="ΝΑΙ",4,0))))</f>
        <v>0</v>
      </c>
      <c r="AC194" s="131">
        <f>IF(ISBLANK(#REF!),"",IF(E194="ΠΕ23",IF(N194="ΝΑΙ",3,(IF(O194="ΝΑΙ",2,0))),IF(N194="ΝΑΙ",3,(IF(O194="ΝΑΙ",2,0)))))</f>
        <v>0</v>
      </c>
      <c r="AD194" s="131">
        <f>IF(ISBLANK(#REF!),"",MAX(AB194:AC194))</f>
        <v>0</v>
      </c>
      <c r="AE194" s="131">
        <f>IF(ISBLANK(#REF!),"",MIN(3,0.5*INT((P194*12+Q194+ROUND(R194/30,0))/6)))</f>
        <v>0</v>
      </c>
      <c r="AF194" s="131">
        <f>IF(ISBLANK(#REF!),"",0.25*(S194*12+T194+ROUND(U194/30,0)))</f>
        <v>1.75</v>
      </c>
      <c r="AG194" s="132">
        <f>IF(ISBLANK(#REF!),"",IF(V194&gt;=67%,7,0))</f>
        <v>0</v>
      </c>
      <c r="AH194" s="132">
        <f>IF(ISBLANK(#REF!),"",IF(W194&gt;=1,7,0))</f>
        <v>0</v>
      </c>
      <c r="AI194" s="132">
        <f>IF(ISBLANK(#REF!),"",IF(X194="ΠΟΛΥΤΕΚΝΟΣ",7,IF(X194="ΤΡΙΤΕΚΝΟΣ",3,0)))</f>
        <v>0</v>
      </c>
      <c r="AJ194" s="132">
        <f>IF(ISBLANK(#REF!),"",MAX(AG194:AI194))</f>
        <v>0</v>
      </c>
      <c r="AK194" s="187">
        <f>IF(ISBLANK(#REF!),"",AA194+SUM(AD194:AF194,AJ194))</f>
        <v>3.1100000000000003</v>
      </c>
    </row>
    <row r="195" spans="1:37" s="134" customFormat="1" ht="17.25" customHeight="1">
      <c r="A195" s="115">
        <f>IF(ISBLANK(#REF!),"",IF(ISNUMBER(A194),A194+1,1))</f>
        <v>185</v>
      </c>
      <c r="B195" s="134" t="s">
        <v>439</v>
      </c>
      <c r="C195" s="134" t="s">
        <v>158</v>
      </c>
      <c r="D195" s="134" t="s">
        <v>130</v>
      </c>
      <c r="E195" s="134" t="s">
        <v>41</v>
      </c>
      <c r="F195" s="134" t="s">
        <v>89</v>
      </c>
      <c r="G195" s="134" t="s">
        <v>61</v>
      </c>
      <c r="H195" s="134" t="s">
        <v>14</v>
      </c>
      <c r="I195" s="134" t="s">
        <v>13</v>
      </c>
      <c r="J195" s="135">
        <v>39139</v>
      </c>
      <c r="K195" s="136">
        <v>6.46</v>
      </c>
      <c r="L195" s="137"/>
      <c r="M195" s="137"/>
      <c r="N195" s="137"/>
      <c r="O195" s="137"/>
      <c r="P195" s="134">
        <v>3</v>
      </c>
      <c r="Q195" s="134">
        <v>2</v>
      </c>
      <c r="R195" s="134">
        <v>1</v>
      </c>
      <c r="S195" s="134">
        <v>3</v>
      </c>
      <c r="T195" s="134">
        <v>0</v>
      </c>
      <c r="U195" s="134">
        <v>10</v>
      </c>
      <c r="V195" s="138"/>
      <c r="W195" s="139"/>
      <c r="X195" s="137"/>
      <c r="Y195" s="137" t="s">
        <v>14</v>
      </c>
      <c r="Z195" s="137" t="s">
        <v>14</v>
      </c>
      <c r="AA195" s="131">
        <f>IF(ISBLANK(#REF!),"",IF(K195&gt;5,ROUND(0.5*(K195-5),2),0))</f>
        <v>0.73</v>
      </c>
      <c r="AB195" s="131">
        <f>IF(ISBLANK(#REF!),"",IF(L195="ΝΑΙ",6,(IF(M195="ΝΑΙ",4,0))))</f>
        <v>0</v>
      </c>
      <c r="AC195" s="131">
        <f>IF(ISBLANK(#REF!),"",IF(E195="ΠΕ23",IF(N195="ΝΑΙ",3,(IF(O195="ΝΑΙ",2,0))),IF(N195="ΝΑΙ",3,(IF(O195="ΝΑΙ",2,0)))))</f>
        <v>0</v>
      </c>
      <c r="AD195" s="131">
        <f>IF(ISBLANK(#REF!),"",MAX(AB195:AC195))</f>
        <v>0</v>
      </c>
      <c r="AE195" s="131">
        <f>IF(ISBLANK(#REF!),"",MIN(3,0.5*INT((P195*12+Q195+ROUND(R195/30,0))/6)))</f>
        <v>3</v>
      </c>
      <c r="AF195" s="131">
        <f>IF(ISBLANK(#REF!),"",0.25*(S195*12+T195+ROUND(U195/30,0)))</f>
        <v>9</v>
      </c>
      <c r="AG195" s="132">
        <f>IF(ISBLANK(#REF!),"",IF(V195&gt;=67%,7,0))</f>
        <v>0</v>
      </c>
      <c r="AH195" s="132">
        <f>IF(ISBLANK(#REF!),"",IF(W195&gt;=1,7,0))</f>
        <v>0</v>
      </c>
      <c r="AI195" s="132">
        <f>IF(ISBLANK(#REF!),"",IF(X195="ΠΟΛΥΤΕΚΝΟΣ",7,IF(X195="ΤΡΙΤΕΚΝΟΣ",3,0)))</f>
        <v>0</v>
      </c>
      <c r="AJ195" s="132">
        <f>IF(ISBLANK(#REF!),"",MAX(AG195:AI195))</f>
        <v>0</v>
      </c>
      <c r="AK195" s="187">
        <f>IF(ISBLANK(#REF!),"",AA195+SUM(AD195:AF195,AJ195))</f>
        <v>12.73</v>
      </c>
    </row>
    <row r="196" spans="1:37" s="134" customFormat="1">
      <c r="A196" s="115">
        <f>IF(ISBLANK(#REF!),"",IF(ISNUMBER(A195),A195+1,1))</f>
        <v>186</v>
      </c>
      <c r="B196" s="134" t="s">
        <v>372</v>
      </c>
      <c r="C196" s="134" t="s">
        <v>109</v>
      </c>
      <c r="D196" s="134" t="s">
        <v>167</v>
      </c>
      <c r="E196" s="134" t="s">
        <v>41</v>
      </c>
      <c r="F196" s="134" t="s">
        <v>89</v>
      </c>
      <c r="G196" s="134" t="s">
        <v>61</v>
      </c>
      <c r="H196" s="134" t="s">
        <v>14</v>
      </c>
      <c r="I196" s="134" t="s">
        <v>13</v>
      </c>
      <c r="J196" s="135">
        <v>40092</v>
      </c>
      <c r="K196" s="136">
        <v>7.14</v>
      </c>
      <c r="L196" s="137"/>
      <c r="M196" s="137"/>
      <c r="N196" s="137"/>
      <c r="O196" s="137"/>
      <c r="P196" s="134">
        <v>2</v>
      </c>
      <c r="Q196" s="134">
        <v>9</v>
      </c>
      <c r="R196" s="134">
        <v>25</v>
      </c>
      <c r="S196" s="134">
        <v>0</v>
      </c>
      <c r="T196" s="134">
        <v>0</v>
      </c>
      <c r="U196" s="134">
        <v>0</v>
      </c>
      <c r="V196" s="138"/>
      <c r="W196" s="139"/>
      <c r="X196" s="137" t="s">
        <v>30</v>
      </c>
      <c r="Y196" s="137" t="s">
        <v>14</v>
      </c>
      <c r="Z196" s="137" t="s">
        <v>14</v>
      </c>
      <c r="AA196" s="131">
        <f>IF(ISBLANK(#REF!),"",IF(K196&gt;5,ROUND(0.5*(K196-5),2),0))</f>
        <v>1.07</v>
      </c>
      <c r="AB196" s="131">
        <f>IF(ISBLANK(#REF!),"",IF(L196="ΝΑΙ",6,(IF(M196="ΝΑΙ",4,0))))</f>
        <v>0</v>
      </c>
      <c r="AC196" s="131">
        <f>IF(ISBLANK(#REF!),"",IF(E196="ΠΕ23",IF(N196="ΝΑΙ",3,(IF(O196="ΝΑΙ",2,0))),IF(N196="ΝΑΙ",3,(IF(O196="ΝΑΙ",2,0)))))</f>
        <v>0</v>
      </c>
      <c r="AD196" s="131">
        <f>IF(ISBLANK(#REF!),"",MAX(AB196:AC196))</f>
        <v>0</v>
      </c>
      <c r="AE196" s="131">
        <f>IF(ISBLANK(#REF!),"",MIN(3,0.5*INT((P196*12+Q196+ROUND(R196/30,0))/6)))</f>
        <v>2.5</v>
      </c>
      <c r="AF196" s="131">
        <f>IF(ISBLANK(#REF!),"",0.25*(S196*12+T196+ROUND(U196/30,0)))</f>
        <v>0</v>
      </c>
      <c r="AG196" s="132">
        <f>IF(ISBLANK(#REF!),"",IF(V196&gt;=67%,7,0))</f>
        <v>0</v>
      </c>
      <c r="AH196" s="132">
        <f>IF(ISBLANK(#REF!),"",IF(W196&gt;=1,7,0))</f>
        <v>0</v>
      </c>
      <c r="AI196" s="132">
        <f>IF(ISBLANK(#REF!),"",IF(X196="ΠΟΛΥΤΕΚΝΟΣ",7,IF(X196="ΤΡΙΤΕΚΝΟΣ",3,0)))</f>
        <v>7</v>
      </c>
      <c r="AJ196" s="132">
        <f>IF(ISBLANK(#REF!),"",MAX(AG196:AI196))</f>
        <v>7</v>
      </c>
      <c r="AK196" s="187">
        <f>IF(ISBLANK(#REF!),"",AA196+SUM(AD196:AF196,AJ196))</f>
        <v>10.57</v>
      </c>
    </row>
    <row r="197" spans="1:37" s="134" customFormat="1">
      <c r="A197" s="115">
        <f>IF(ISBLANK(#REF!),"",IF(ISNUMBER(A196),A196+1,1))</f>
        <v>187</v>
      </c>
      <c r="B197" s="134" t="s">
        <v>345</v>
      </c>
      <c r="C197" s="134" t="s">
        <v>132</v>
      </c>
      <c r="D197" s="134" t="s">
        <v>328</v>
      </c>
      <c r="E197" s="134" t="s">
        <v>41</v>
      </c>
      <c r="F197" s="134" t="s">
        <v>89</v>
      </c>
      <c r="G197" s="134" t="s">
        <v>61</v>
      </c>
      <c r="H197" s="134" t="s">
        <v>14</v>
      </c>
      <c r="I197" s="134" t="s">
        <v>13</v>
      </c>
      <c r="J197" s="135">
        <v>39331</v>
      </c>
      <c r="K197" s="136">
        <v>7.36</v>
      </c>
      <c r="L197" s="137"/>
      <c r="M197" s="137" t="s">
        <v>12</v>
      </c>
      <c r="N197" s="137"/>
      <c r="O197" s="137"/>
      <c r="P197" s="148">
        <v>6</v>
      </c>
      <c r="Q197" s="148">
        <v>1</v>
      </c>
      <c r="R197" s="148">
        <v>27</v>
      </c>
      <c r="S197" s="148">
        <v>0</v>
      </c>
      <c r="T197" s="148">
        <v>6</v>
      </c>
      <c r="U197" s="148">
        <v>2</v>
      </c>
      <c r="V197" s="146"/>
      <c r="W197" s="147"/>
      <c r="X197" s="137"/>
      <c r="Y197" s="137" t="s">
        <v>12</v>
      </c>
      <c r="Z197" s="137" t="s">
        <v>14</v>
      </c>
      <c r="AA197" s="131">
        <f>IF(ISBLANK(#REF!),"",IF(K197&gt;5,ROUND(0.5*(K197-5),2),0))</f>
        <v>1.18</v>
      </c>
      <c r="AB197" s="131">
        <f>IF(ISBLANK(#REF!),"",IF(L197="ΝΑΙ",6,(IF(M197="ΝΑΙ",4,0))))</f>
        <v>4</v>
      </c>
      <c r="AC197" s="131">
        <f>IF(ISBLANK(#REF!),"",IF(E197="ΠΕ23",IF(N197="ΝΑΙ",3,(IF(O197="ΝΑΙ",2,0))),IF(N197="ΝΑΙ",3,(IF(O197="ΝΑΙ",2,0)))))</f>
        <v>0</v>
      </c>
      <c r="AD197" s="131">
        <f>IF(ISBLANK(#REF!),"",MAX(AB197:AC197))</f>
        <v>4</v>
      </c>
      <c r="AE197" s="131">
        <f>IF(ISBLANK(#REF!),"",MIN(3,0.5*INT((P197*12+Q197+ROUND(R197/30,0))/6)))</f>
        <v>3</v>
      </c>
      <c r="AF197" s="131">
        <f>IF(ISBLANK(#REF!),"",0.25*(S197*12+T197+ROUND(U197/30,0)))</f>
        <v>1.5</v>
      </c>
      <c r="AG197" s="132">
        <f>IF(ISBLANK(#REF!),"",IF(V197&gt;=67%,7,0))</f>
        <v>0</v>
      </c>
      <c r="AH197" s="132">
        <f>IF(ISBLANK(#REF!),"",IF(W197&gt;=1,7,0))</f>
        <v>0</v>
      </c>
      <c r="AI197" s="132">
        <f>IF(ISBLANK(#REF!),"",IF(X197="ΠΟΛΥΤΕΚΝΟΣ",7,IF(X197="ΤΡΙΤΕΚΝΟΣ",3,0)))</f>
        <v>0</v>
      </c>
      <c r="AJ197" s="132">
        <f>IF(ISBLANK(#REF!),"",MAX(AG197:AI197))</f>
        <v>0</v>
      </c>
      <c r="AK197" s="187">
        <f>IF(ISBLANK(#REF!),"",AA197+SUM(AD197:AF197,AJ197))</f>
        <v>9.68</v>
      </c>
    </row>
    <row r="198" spans="1:37" s="134" customFormat="1">
      <c r="A198" s="115">
        <f>IF(ISBLANK(#REF!),"",IF(ISNUMBER(A197),A197+1,1))</f>
        <v>188</v>
      </c>
      <c r="B198" s="134" t="s">
        <v>432</v>
      </c>
      <c r="C198" s="134" t="s">
        <v>220</v>
      </c>
      <c r="D198" s="134" t="s">
        <v>433</v>
      </c>
      <c r="E198" s="134" t="s">
        <v>41</v>
      </c>
      <c r="F198" s="134" t="s">
        <v>89</v>
      </c>
      <c r="G198" s="134" t="s">
        <v>61</v>
      </c>
      <c r="H198" s="134" t="s">
        <v>14</v>
      </c>
      <c r="I198" s="134" t="s">
        <v>13</v>
      </c>
      <c r="J198" s="135">
        <v>40737</v>
      </c>
      <c r="K198" s="136">
        <v>7.74</v>
      </c>
      <c r="L198" s="137"/>
      <c r="M198" s="137"/>
      <c r="N198" s="137"/>
      <c r="O198" s="137"/>
      <c r="P198" s="134">
        <v>4</v>
      </c>
      <c r="Q198" s="134">
        <v>11</v>
      </c>
      <c r="R198" s="134">
        <v>8</v>
      </c>
      <c r="S198" s="134">
        <v>0</v>
      </c>
      <c r="T198" s="134">
        <v>6</v>
      </c>
      <c r="U198" s="134">
        <v>5</v>
      </c>
      <c r="V198" s="138"/>
      <c r="W198" s="139"/>
      <c r="X198" s="137"/>
      <c r="Y198" s="137" t="s">
        <v>14</v>
      </c>
      <c r="Z198" s="137" t="s">
        <v>14</v>
      </c>
      <c r="AA198" s="131">
        <f>IF(ISBLANK(#REF!),"",IF(K198&gt;5,ROUND(0.5*(K198-5),2),0))</f>
        <v>1.37</v>
      </c>
      <c r="AB198" s="131">
        <f>IF(ISBLANK(#REF!),"",IF(L198="ΝΑΙ",6,(IF(M198="ΝΑΙ",4,0))))</f>
        <v>0</v>
      </c>
      <c r="AC198" s="131">
        <f>IF(ISBLANK(#REF!),"",IF(E198="ΠΕ23",IF(N198="ΝΑΙ",3,(IF(O198="ΝΑΙ",2,0))),IF(N198="ΝΑΙ",3,(IF(O198="ΝΑΙ",2,0)))))</f>
        <v>0</v>
      </c>
      <c r="AD198" s="131">
        <f>IF(ISBLANK(#REF!),"",MAX(AB198:AC198))</f>
        <v>0</v>
      </c>
      <c r="AE198" s="131">
        <f>IF(ISBLANK(#REF!),"",MIN(3,0.5*INT((P198*12+Q198+ROUND(R198/30,0))/6)))</f>
        <v>3</v>
      </c>
      <c r="AF198" s="131">
        <f>IF(ISBLANK(#REF!),"",0.25*(S198*12+T198+ROUND(U198/30,0)))</f>
        <v>1.5</v>
      </c>
      <c r="AG198" s="132">
        <f>IF(ISBLANK(#REF!),"",IF(V198&gt;=67%,7,0))</f>
        <v>0</v>
      </c>
      <c r="AH198" s="132">
        <f>IF(ISBLANK(#REF!),"",IF(W198&gt;=1,7,0))</f>
        <v>0</v>
      </c>
      <c r="AI198" s="132">
        <f>IF(ISBLANK(#REF!),"",IF(X198="ΠΟΛΥΤΕΚΝΟΣ",7,IF(X198="ΤΡΙΤΕΚΝΟΣ",3,0)))</f>
        <v>0</v>
      </c>
      <c r="AJ198" s="132">
        <f>IF(ISBLANK(#REF!),"",MAX(AG198:AI198))</f>
        <v>0</v>
      </c>
      <c r="AK198" s="187">
        <f>IF(ISBLANK(#REF!),"",AA198+SUM(AD198:AF198,AJ198))</f>
        <v>5.87</v>
      </c>
    </row>
    <row r="199" spans="1:37" s="134" customFormat="1">
      <c r="A199" s="115">
        <f>IF(ISBLANK(#REF!),"",IF(ISNUMBER(A198),A198+1,1))</f>
        <v>189</v>
      </c>
      <c r="B199" s="134" t="s">
        <v>426</v>
      </c>
      <c r="C199" s="134" t="s">
        <v>427</v>
      </c>
      <c r="D199" s="134" t="s">
        <v>130</v>
      </c>
      <c r="E199" s="134" t="s">
        <v>41</v>
      </c>
      <c r="F199" s="134" t="s">
        <v>89</v>
      </c>
      <c r="G199" s="134" t="s">
        <v>61</v>
      </c>
      <c r="H199" s="134" t="s">
        <v>14</v>
      </c>
      <c r="I199" s="134" t="s">
        <v>13</v>
      </c>
      <c r="J199" s="135">
        <v>39555</v>
      </c>
      <c r="K199" s="136">
        <v>6.92</v>
      </c>
      <c r="L199" s="137"/>
      <c r="M199" s="137"/>
      <c r="N199" s="137"/>
      <c r="O199" s="137"/>
      <c r="P199" s="134">
        <v>2</v>
      </c>
      <c r="Q199" s="134">
        <v>6</v>
      </c>
      <c r="R199" s="134">
        <v>1</v>
      </c>
      <c r="S199" s="134">
        <v>0</v>
      </c>
      <c r="T199" s="134">
        <v>8</v>
      </c>
      <c r="U199" s="134">
        <v>5</v>
      </c>
      <c r="V199" s="138"/>
      <c r="W199" s="139"/>
      <c r="X199" s="137"/>
      <c r="Y199" s="137" t="s">
        <v>14</v>
      </c>
      <c r="Z199" s="137" t="s">
        <v>14</v>
      </c>
      <c r="AA199" s="131">
        <f>IF(ISBLANK(#REF!),"",IF(K199&gt;5,ROUND(0.5*(K199-5),2),0))</f>
        <v>0.96</v>
      </c>
      <c r="AB199" s="131">
        <f>IF(ISBLANK(#REF!),"",IF(L199="ΝΑΙ",6,(IF(M199="ΝΑΙ",4,0))))</f>
        <v>0</v>
      </c>
      <c r="AC199" s="131">
        <f>IF(ISBLANK(#REF!),"",IF(E199="ΠΕ23",IF(N199="ΝΑΙ",3,(IF(O199="ΝΑΙ",2,0))),IF(N199="ΝΑΙ",3,(IF(O199="ΝΑΙ",2,0)))))</f>
        <v>0</v>
      </c>
      <c r="AD199" s="131">
        <f>IF(ISBLANK(#REF!),"",MAX(AB199:AC199))</f>
        <v>0</v>
      </c>
      <c r="AE199" s="131">
        <f>IF(ISBLANK(#REF!),"",MIN(3,0.5*INT((P199*12+Q199+ROUND(R199/30,0))/6)))</f>
        <v>2.5</v>
      </c>
      <c r="AF199" s="131">
        <f>IF(ISBLANK(#REF!),"",0.25*(S199*12+T199+ROUND(U199/30,0)))</f>
        <v>2</v>
      </c>
      <c r="AG199" s="132">
        <f>IF(ISBLANK(#REF!),"",IF(V199&gt;=67%,7,0))</f>
        <v>0</v>
      </c>
      <c r="AH199" s="132">
        <f>IF(ISBLANK(#REF!),"",IF(W199&gt;=1,7,0))</f>
        <v>0</v>
      </c>
      <c r="AI199" s="132">
        <f>IF(ISBLANK(#REF!),"",IF(X199="ΠΟΛΥΤΕΚΝΟΣ",7,IF(X199="ΤΡΙΤΕΚΝΟΣ",3,0)))</f>
        <v>0</v>
      </c>
      <c r="AJ199" s="132">
        <f>IF(ISBLANK(#REF!),"",MAX(AG199:AI199))</f>
        <v>0</v>
      </c>
      <c r="AK199" s="187">
        <f>IF(ISBLANK(#REF!),"",AA199+SUM(AD199:AF199,AJ199))</f>
        <v>5.46</v>
      </c>
    </row>
    <row r="200" spans="1:37" s="134" customFormat="1">
      <c r="A200" s="115">
        <f>IF(ISBLANK(#REF!),"",IF(ISNUMBER(A199),A199+1,1))</f>
        <v>190</v>
      </c>
      <c r="B200" s="134" t="s">
        <v>416</v>
      </c>
      <c r="C200" s="134" t="s">
        <v>138</v>
      </c>
      <c r="D200" s="134" t="s">
        <v>313</v>
      </c>
      <c r="E200" s="134" t="s">
        <v>41</v>
      </c>
      <c r="F200" s="134" t="s">
        <v>89</v>
      </c>
      <c r="G200" s="134" t="s">
        <v>61</v>
      </c>
      <c r="H200" s="134" t="s">
        <v>14</v>
      </c>
      <c r="I200" s="134" t="s">
        <v>13</v>
      </c>
      <c r="J200" s="135">
        <v>39008</v>
      </c>
      <c r="K200" s="136">
        <v>7.52</v>
      </c>
      <c r="L200" s="137"/>
      <c r="M200" s="137"/>
      <c r="N200" s="137"/>
      <c r="O200" s="137"/>
      <c r="P200" s="134">
        <v>6</v>
      </c>
      <c r="Q200" s="134">
        <v>8</v>
      </c>
      <c r="R200" s="134">
        <v>4</v>
      </c>
      <c r="S200" s="134">
        <v>0</v>
      </c>
      <c r="T200" s="134">
        <v>0</v>
      </c>
      <c r="U200" s="134">
        <v>0</v>
      </c>
      <c r="V200" s="138"/>
      <c r="W200" s="139"/>
      <c r="X200" s="137"/>
      <c r="Y200" s="137" t="s">
        <v>14</v>
      </c>
      <c r="Z200" s="137" t="s">
        <v>14</v>
      </c>
      <c r="AA200" s="131">
        <f>IF(ISBLANK(#REF!),"",IF(K200&gt;5,ROUND(0.5*(K200-5),2),0))</f>
        <v>1.26</v>
      </c>
      <c r="AB200" s="131">
        <f>IF(ISBLANK(#REF!),"",IF(L200="ΝΑΙ",6,(IF(M200="ΝΑΙ",4,0))))</f>
        <v>0</v>
      </c>
      <c r="AC200" s="131">
        <f>IF(ISBLANK(#REF!),"",IF(E200="ΠΕ23",IF(N200="ΝΑΙ",3,(IF(O200="ΝΑΙ",2,0))),IF(N200="ΝΑΙ",3,(IF(O200="ΝΑΙ",2,0)))))</f>
        <v>0</v>
      </c>
      <c r="AD200" s="131">
        <f>IF(ISBLANK(#REF!),"",MAX(AB200:AC200))</f>
        <v>0</v>
      </c>
      <c r="AE200" s="131">
        <f>IF(ISBLANK(#REF!),"",MIN(3,0.5*INT((P200*12+Q200+ROUND(R200/30,0))/6)))</f>
        <v>3</v>
      </c>
      <c r="AF200" s="131">
        <f>IF(ISBLANK(#REF!),"",0.25*(S200*12+T200+ROUND(U200/30,0)))</f>
        <v>0</v>
      </c>
      <c r="AG200" s="132">
        <f>IF(ISBLANK(#REF!),"",IF(V200&gt;=67%,7,0))</f>
        <v>0</v>
      </c>
      <c r="AH200" s="132">
        <f>IF(ISBLANK(#REF!),"",IF(W200&gt;=1,7,0))</f>
        <v>0</v>
      </c>
      <c r="AI200" s="132">
        <f>IF(ISBLANK(#REF!),"",IF(X200="ΠΟΛΥΤΕΚΝΟΣ",7,IF(X200="ΤΡΙΤΕΚΝΟΣ",3,0)))</f>
        <v>0</v>
      </c>
      <c r="AJ200" s="132">
        <f>IF(ISBLANK(#REF!),"",MAX(AG200:AI200))</f>
        <v>0</v>
      </c>
      <c r="AK200" s="187">
        <f>IF(ISBLANK(#REF!),"",AA200+SUM(AD200:AF200,AJ200))</f>
        <v>4.26</v>
      </c>
    </row>
    <row r="201" spans="1:37" s="134" customFormat="1">
      <c r="A201" s="115">
        <f>IF(ISBLANK(#REF!),"",IF(ISNUMBER(A200),A200+1,1))</f>
        <v>191</v>
      </c>
      <c r="B201" s="134" t="s">
        <v>352</v>
      </c>
      <c r="C201" s="134" t="s">
        <v>98</v>
      </c>
      <c r="D201" s="134" t="s">
        <v>184</v>
      </c>
      <c r="E201" s="134" t="s">
        <v>41</v>
      </c>
      <c r="F201" s="134" t="s">
        <v>89</v>
      </c>
      <c r="G201" s="134" t="s">
        <v>61</v>
      </c>
      <c r="H201" s="134" t="s">
        <v>14</v>
      </c>
      <c r="I201" s="134" t="s">
        <v>13</v>
      </c>
      <c r="J201" s="135">
        <v>40947</v>
      </c>
      <c r="K201" s="136">
        <v>6.47</v>
      </c>
      <c r="L201" s="137"/>
      <c r="M201" s="137"/>
      <c r="N201" s="137"/>
      <c r="O201" s="137"/>
      <c r="P201" s="148">
        <v>0</v>
      </c>
      <c r="Q201" s="148">
        <v>10</v>
      </c>
      <c r="R201" s="148">
        <v>9</v>
      </c>
      <c r="S201" s="148">
        <v>0</v>
      </c>
      <c r="T201" s="148">
        <v>0</v>
      </c>
      <c r="U201" s="148">
        <v>0</v>
      </c>
      <c r="V201" s="146"/>
      <c r="W201" s="147"/>
      <c r="X201" s="137" t="s">
        <v>31</v>
      </c>
      <c r="Y201" s="137" t="s">
        <v>14</v>
      </c>
      <c r="Z201" s="137" t="s">
        <v>14</v>
      </c>
      <c r="AA201" s="131">
        <f>IF(ISBLANK(#REF!),"",IF(K201&gt;5,ROUND(0.5*(K201-5),2),0))</f>
        <v>0.74</v>
      </c>
      <c r="AB201" s="131">
        <f>IF(ISBLANK(#REF!),"",IF(L201="ΝΑΙ",6,(IF(M201="ΝΑΙ",4,0))))</f>
        <v>0</v>
      </c>
      <c r="AC201" s="131">
        <f>IF(ISBLANK(#REF!),"",IF(E201="ΠΕ23",IF(N201="ΝΑΙ",3,(IF(O201="ΝΑΙ",2,0))),IF(N201="ΝΑΙ",3,(IF(O201="ΝΑΙ",2,0)))))</f>
        <v>0</v>
      </c>
      <c r="AD201" s="131">
        <f>IF(ISBLANK(#REF!),"",MAX(AB201:AC201))</f>
        <v>0</v>
      </c>
      <c r="AE201" s="131">
        <f>IF(ISBLANK(#REF!),"",MIN(3,0.5*INT((P201*12+Q201+ROUND(R201/30,0))/6)))</f>
        <v>0.5</v>
      </c>
      <c r="AF201" s="131">
        <f>IF(ISBLANK(#REF!),"",0.25*(S201*12+T201+ROUND(U201/30,0)))</f>
        <v>0</v>
      </c>
      <c r="AG201" s="132">
        <f>IF(ISBLANK(#REF!),"",IF(V201&gt;=67%,7,0))</f>
        <v>0</v>
      </c>
      <c r="AH201" s="132">
        <f>IF(ISBLANK(#REF!),"",IF(W201&gt;=1,7,0))</f>
        <v>0</v>
      </c>
      <c r="AI201" s="132">
        <f>IF(ISBLANK(#REF!),"",IF(X201="ΠΟΛΥΤΕΚΝΟΣ",7,IF(X201="ΤΡΙΤΕΚΝΟΣ",3,0)))</f>
        <v>3</v>
      </c>
      <c r="AJ201" s="132">
        <f>IF(ISBLANK(#REF!),"",MAX(AG201:AI201))</f>
        <v>3</v>
      </c>
      <c r="AK201" s="187">
        <f>IF(ISBLANK(#REF!),"",AA201+SUM(AD201:AF201,AJ201))</f>
        <v>4.24</v>
      </c>
    </row>
    <row r="202" spans="1:37" s="134" customFormat="1">
      <c r="A202" s="115">
        <f>IF(ISBLANK(#REF!),"",IF(ISNUMBER(A201),A201+1,1))</f>
        <v>192</v>
      </c>
      <c r="B202" s="134" t="s">
        <v>428</v>
      </c>
      <c r="C202" s="134" t="s">
        <v>98</v>
      </c>
      <c r="D202" s="134" t="s">
        <v>112</v>
      </c>
      <c r="E202" s="134" t="s">
        <v>41</v>
      </c>
      <c r="F202" s="134" t="s">
        <v>89</v>
      </c>
      <c r="G202" s="134" t="s">
        <v>61</v>
      </c>
      <c r="H202" s="134" t="s">
        <v>14</v>
      </c>
      <c r="I202" s="134" t="s">
        <v>13</v>
      </c>
      <c r="J202" s="135">
        <v>40492</v>
      </c>
      <c r="K202" s="136">
        <v>7.18</v>
      </c>
      <c r="L202" s="137"/>
      <c r="M202" s="137"/>
      <c r="N202" s="137"/>
      <c r="O202" s="137"/>
      <c r="P202" s="134">
        <v>5</v>
      </c>
      <c r="Q202" s="134">
        <v>9</v>
      </c>
      <c r="R202" s="134">
        <v>3</v>
      </c>
      <c r="S202" s="134">
        <v>0</v>
      </c>
      <c r="T202" s="134">
        <v>0</v>
      </c>
      <c r="U202" s="134">
        <v>0</v>
      </c>
      <c r="V202" s="138"/>
      <c r="W202" s="139"/>
      <c r="X202" s="137"/>
      <c r="Y202" s="137" t="s">
        <v>14</v>
      </c>
      <c r="Z202" s="137" t="s">
        <v>14</v>
      </c>
      <c r="AA202" s="131">
        <f>IF(ISBLANK(#REF!),"",IF(K202&gt;5,ROUND(0.5*(K202-5),2),0))</f>
        <v>1.0900000000000001</v>
      </c>
      <c r="AB202" s="131">
        <f>IF(ISBLANK(#REF!),"",IF(L202="ΝΑΙ",6,(IF(M202="ΝΑΙ",4,0))))</f>
        <v>0</v>
      </c>
      <c r="AC202" s="131">
        <f>IF(ISBLANK(#REF!),"",IF(E202="ΠΕ23",IF(N202="ΝΑΙ",3,(IF(O202="ΝΑΙ",2,0))),IF(N202="ΝΑΙ",3,(IF(O202="ΝΑΙ",2,0)))))</f>
        <v>0</v>
      </c>
      <c r="AD202" s="131">
        <f>IF(ISBLANK(#REF!),"",MAX(AB202:AC202))</f>
        <v>0</v>
      </c>
      <c r="AE202" s="131">
        <f>IF(ISBLANK(#REF!),"",MIN(3,0.5*INT((P202*12+Q202+ROUND(R202/30,0))/6)))</f>
        <v>3</v>
      </c>
      <c r="AF202" s="131">
        <f>IF(ISBLANK(#REF!),"",0.25*(S202*12+T202+ROUND(U202/30,0)))</f>
        <v>0</v>
      </c>
      <c r="AG202" s="132">
        <f>IF(ISBLANK(#REF!),"",IF(V202&gt;=67%,7,0))</f>
        <v>0</v>
      </c>
      <c r="AH202" s="132">
        <f>IF(ISBLANK(#REF!),"",IF(W202&gt;=1,7,0))</f>
        <v>0</v>
      </c>
      <c r="AI202" s="132">
        <f>IF(ISBLANK(#REF!),"",IF(X202="ΠΟΛΥΤΕΚΝΟΣ",7,IF(X202="ΤΡΙΤΕΚΝΟΣ",3,0)))</f>
        <v>0</v>
      </c>
      <c r="AJ202" s="132">
        <f>IF(ISBLANK(#REF!),"",MAX(AG202:AI202))</f>
        <v>0</v>
      </c>
      <c r="AK202" s="187">
        <f>IF(ISBLANK(#REF!),"",AA202+SUM(AD202:AF202,AJ202))</f>
        <v>4.09</v>
      </c>
    </row>
    <row r="203" spans="1:37" s="134" customFormat="1">
      <c r="A203" s="115">
        <f>IF(ISBLANK(#REF!),"",IF(ISNUMBER(A202),A202+1,1))</f>
        <v>193</v>
      </c>
      <c r="B203" s="134" t="s">
        <v>353</v>
      </c>
      <c r="C203" s="134" t="s">
        <v>98</v>
      </c>
      <c r="D203" s="134" t="s">
        <v>107</v>
      </c>
      <c r="E203" s="134" t="s">
        <v>41</v>
      </c>
      <c r="F203" s="134" t="s">
        <v>89</v>
      </c>
      <c r="G203" s="134" t="s">
        <v>61</v>
      </c>
      <c r="H203" s="134" t="s">
        <v>14</v>
      </c>
      <c r="I203" s="134" t="s">
        <v>13</v>
      </c>
      <c r="J203" s="135">
        <v>39609</v>
      </c>
      <c r="K203" s="136">
        <v>6.81</v>
      </c>
      <c r="L203" s="137"/>
      <c r="M203" s="137"/>
      <c r="N203" s="137"/>
      <c r="O203" s="137"/>
      <c r="P203" s="148">
        <v>3</v>
      </c>
      <c r="Q203" s="148">
        <v>8</v>
      </c>
      <c r="R203" s="148">
        <v>3</v>
      </c>
      <c r="S203" s="148">
        <v>0</v>
      </c>
      <c r="T203" s="148">
        <v>0</v>
      </c>
      <c r="U203" s="148">
        <v>0</v>
      </c>
      <c r="V203" s="146"/>
      <c r="W203" s="147"/>
      <c r="X203" s="148"/>
      <c r="Y203" s="137" t="s">
        <v>14</v>
      </c>
      <c r="Z203" s="137" t="s">
        <v>14</v>
      </c>
      <c r="AA203" s="131">
        <f>IF(ISBLANK(#REF!),"",IF(K203&gt;5,ROUND(0.5*(K203-5),2),0))</f>
        <v>0.91</v>
      </c>
      <c r="AB203" s="131">
        <f>IF(ISBLANK(#REF!),"",IF(L203="ΝΑΙ",6,(IF(M203="ΝΑΙ",4,0))))</f>
        <v>0</v>
      </c>
      <c r="AC203" s="131">
        <f>IF(ISBLANK(#REF!),"",IF(E203="ΠΕ23",IF(N203="ΝΑΙ",3,(IF(O203="ΝΑΙ",2,0))),IF(N203="ΝΑΙ",3,(IF(O203="ΝΑΙ",2,0)))))</f>
        <v>0</v>
      </c>
      <c r="AD203" s="131">
        <f>IF(ISBLANK(#REF!),"",MAX(AB203:AC203))</f>
        <v>0</v>
      </c>
      <c r="AE203" s="131">
        <f>IF(ISBLANK(#REF!),"",MIN(3,0.5*INT((P203*12+Q203+ROUND(R203/30,0))/6)))</f>
        <v>3</v>
      </c>
      <c r="AF203" s="131">
        <f>IF(ISBLANK(#REF!),"",0.25*(S203*12+T203+ROUND(U203/30,0)))</f>
        <v>0</v>
      </c>
      <c r="AG203" s="132">
        <f>IF(ISBLANK(#REF!),"",IF(V203&gt;=67%,7,0))</f>
        <v>0</v>
      </c>
      <c r="AH203" s="132">
        <f>IF(ISBLANK(#REF!),"",IF(W203&gt;=1,7,0))</f>
        <v>0</v>
      </c>
      <c r="AI203" s="132">
        <f>IF(ISBLANK(#REF!),"",IF(X203="ΠΟΛΥΤΕΚΝΟΣ",7,IF(X203="ΤΡΙΤΕΚΝΟΣ",3,0)))</f>
        <v>0</v>
      </c>
      <c r="AJ203" s="132">
        <f>IF(ISBLANK(#REF!),"",MAX(AG203:AI203))</f>
        <v>0</v>
      </c>
      <c r="AK203" s="187">
        <f>IF(ISBLANK(#REF!),"",AA203+SUM(AD203:AF203,AJ203))</f>
        <v>3.91</v>
      </c>
    </row>
    <row r="204" spans="1:37" s="134" customFormat="1">
      <c r="A204" s="115">
        <f>IF(ISBLANK(#REF!),"",IF(ISNUMBER(A203),A203+1,1))</f>
        <v>194</v>
      </c>
      <c r="B204" s="134" t="s">
        <v>362</v>
      </c>
      <c r="C204" s="134" t="s">
        <v>98</v>
      </c>
      <c r="D204" s="134" t="s">
        <v>167</v>
      </c>
      <c r="E204" s="134" t="s">
        <v>41</v>
      </c>
      <c r="F204" s="134" t="s">
        <v>89</v>
      </c>
      <c r="G204" s="134" t="s">
        <v>61</v>
      </c>
      <c r="H204" s="134" t="s">
        <v>14</v>
      </c>
      <c r="I204" s="134" t="s">
        <v>13</v>
      </c>
      <c r="J204" s="135">
        <v>40483</v>
      </c>
      <c r="K204" s="136">
        <v>8.76</v>
      </c>
      <c r="L204" s="137"/>
      <c r="M204" s="137"/>
      <c r="N204" s="137"/>
      <c r="O204" s="137"/>
      <c r="P204" s="148">
        <v>0</v>
      </c>
      <c r="Q204" s="148">
        <v>5</v>
      </c>
      <c r="R204" s="148">
        <v>0</v>
      </c>
      <c r="S204" s="148">
        <v>0</v>
      </c>
      <c r="T204" s="148">
        <v>6</v>
      </c>
      <c r="U204" s="148">
        <v>8</v>
      </c>
      <c r="V204" s="146"/>
      <c r="W204" s="147"/>
      <c r="X204" s="137"/>
      <c r="Y204" s="137" t="s">
        <v>14</v>
      </c>
      <c r="Z204" s="137" t="s">
        <v>14</v>
      </c>
      <c r="AA204" s="131">
        <f>IF(ISBLANK(#REF!),"",IF(K204&gt;5,ROUND(0.5*(K204-5),2),0))</f>
        <v>1.88</v>
      </c>
      <c r="AB204" s="131">
        <f>IF(ISBLANK(#REF!),"",IF(L204="ΝΑΙ",6,(IF(M204="ΝΑΙ",4,0))))</f>
        <v>0</v>
      </c>
      <c r="AC204" s="131">
        <f>IF(ISBLANK(#REF!),"",IF(E204="ΠΕ23",IF(N204="ΝΑΙ",3,(IF(O204="ΝΑΙ",2,0))),IF(N204="ΝΑΙ",3,(IF(O204="ΝΑΙ",2,0)))))</f>
        <v>0</v>
      </c>
      <c r="AD204" s="131">
        <f>IF(ISBLANK(#REF!),"",MAX(AB204:AC204))</f>
        <v>0</v>
      </c>
      <c r="AE204" s="131">
        <f>IF(ISBLANK(#REF!),"",MIN(3,0.5*INT((P204*12+Q204+ROUND(R204/30,0))/6)))</f>
        <v>0</v>
      </c>
      <c r="AF204" s="131">
        <f>IF(ISBLANK(#REF!),"",0.25*(S204*12+T204+ROUND(U204/30,0)))</f>
        <v>1.5</v>
      </c>
      <c r="AG204" s="132">
        <f>IF(ISBLANK(#REF!),"",IF(V204&gt;=67%,7,0))</f>
        <v>0</v>
      </c>
      <c r="AH204" s="132">
        <f>IF(ISBLANK(#REF!),"",IF(W204&gt;=1,7,0))</f>
        <v>0</v>
      </c>
      <c r="AI204" s="132">
        <f>IF(ISBLANK(#REF!),"",IF(X204="ΠΟΛΥΤΕΚΝΟΣ",7,IF(X204="ΤΡΙΤΕΚΝΟΣ",3,0)))</f>
        <v>0</v>
      </c>
      <c r="AJ204" s="132">
        <f>IF(ISBLANK(#REF!),"",MAX(AG204:AI204))</f>
        <v>0</v>
      </c>
      <c r="AK204" s="187">
        <f>IF(ISBLANK(#REF!),"",AA204+SUM(AD204:AF204,AJ204))</f>
        <v>3.38</v>
      </c>
    </row>
    <row r="205" spans="1:37" s="134" customFormat="1">
      <c r="A205" s="115">
        <f>IF(ISBLANK(#REF!),"",IF(ISNUMBER(A204),A204+1,1))</f>
        <v>195</v>
      </c>
      <c r="B205" s="134" t="s">
        <v>429</v>
      </c>
      <c r="C205" s="134" t="s">
        <v>154</v>
      </c>
      <c r="D205" s="134" t="s">
        <v>430</v>
      </c>
      <c r="E205" s="134" t="s">
        <v>41</v>
      </c>
      <c r="F205" s="134" t="s">
        <v>89</v>
      </c>
      <c r="G205" s="134" t="s">
        <v>61</v>
      </c>
      <c r="H205" s="134" t="s">
        <v>14</v>
      </c>
      <c r="I205" s="134" t="s">
        <v>13</v>
      </c>
      <c r="J205" s="135">
        <v>39385</v>
      </c>
      <c r="K205" s="136">
        <v>7.74</v>
      </c>
      <c r="L205" s="137"/>
      <c r="M205" s="137"/>
      <c r="N205" s="137"/>
      <c r="O205" s="137"/>
      <c r="P205" s="134">
        <v>0</v>
      </c>
      <c r="Q205" s="134">
        <v>6</v>
      </c>
      <c r="R205" s="134">
        <v>8</v>
      </c>
      <c r="S205" s="134">
        <v>0</v>
      </c>
      <c r="T205" s="134">
        <v>6</v>
      </c>
      <c r="U205" s="134">
        <v>10</v>
      </c>
      <c r="V205" s="138"/>
      <c r="W205" s="139"/>
      <c r="X205" s="137"/>
      <c r="Y205" s="137" t="s">
        <v>14</v>
      </c>
      <c r="Z205" s="137" t="s">
        <v>14</v>
      </c>
      <c r="AA205" s="131">
        <f>IF(ISBLANK(#REF!),"",IF(K205&gt;5,ROUND(0.5*(K205-5),2),0))</f>
        <v>1.37</v>
      </c>
      <c r="AB205" s="131">
        <f>IF(ISBLANK(#REF!),"",IF(L205="ΝΑΙ",6,(IF(M205="ΝΑΙ",4,0))))</f>
        <v>0</v>
      </c>
      <c r="AC205" s="131">
        <f>IF(ISBLANK(#REF!),"",IF(E205="ΠΕ23",IF(N205="ΝΑΙ",3,(IF(O205="ΝΑΙ",2,0))),IF(N205="ΝΑΙ",3,(IF(O205="ΝΑΙ",2,0)))))</f>
        <v>0</v>
      </c>
      <c r="AD205" s="131">
        <f>IF(ISBLANK(#REF!),"",MAX(AB205:AC205))</f>
        <v>0</v>
      </c>
      <c r="AE205" s="131">
        <f>IF(ISBLANK(#REF!),"",MIN(3,0.5*INT((P205*12+Q205+ROUND(R205/30,0))/6)))</f>
        <v>0.5</v>
      </c>
      <c r="AF205" s="131">
        <f>IF(ISBLANK(#REF!),"",0.25*(S205*12+T205+ROUND(U205/30,0)))</f>
        <v>1.5</v>
      </c>
      <c r="AG205" s="132">
        <f>IF(ISBLANK(#REF!),"",IF(V205&gt;=67%,7,0))</f>
        <v>0</v>
      </c>
      <c r="AH205" s="132">
        <f>IF(ISBLANK(#REF!),"",IF(W205&gt;=1,7,0))</f>
        <v>0</v>
      </c>
      <c r="AI205" s="132">
        <f>IF(ISBLANK(#REF!),"",IF(X205="ΠΟΛΥΤΕΚΝΟΣ",7,IF(X205="ΤΡΙΤΕΚΝΟΣ",3,0)))</f>
        <v>0</v>
      </c>
      <c r="AJ205" s="132">
        <f>IF(ISBLANK(#REF!),"",MAX(AG205:AI205))</f>
        <v>0</v>
      </c>
      <c r="AK205" s="187">
        <f>IF(ISBLANK(#REF!),"",AA205+SUM(AD205:AF205,AJ205))</f>
        <v>3.37</v>
      </c>
    </row>
    <row r="206" spans="1:37" s="134" customFormat="1">
      <c r="A206" s="115">
        <f>IF(ISBLANK(#REF!),"",IF(ISNUMBER(A205),A205+1,1))</f>
        <v>196</v>
      </c>
      <c r="B206" s="134" t="s">
        <v>145</v>
      </c>
      <c r="C206" s="134" t="s">
        <v>146</v>
      </c>
      <c r="D206" s="134" t="s">
        <v>147</v>
      </c>
      <c r="E206" s="134" t="s">
        <v>41</v>
      </c>
      <c r="F206" s="134" t="s">
        <v>89</v>
      </c>
      <c r="G206" s="134" t="s">
        <v>61</v>
      </c>
      <c r="H206" s="134" t="s">
        <v>14</v>
      </c>
      <c r="I206" s="134" t="s">
        <v>13</v>
      </c>
      <c r="J206" s="135">
        <v>40861</v>
      </c>
      <c r="K206" s="136">
        <v>8.4700000000000006</v>
      </c>
      <c r="L206" s="137"/>
      <c r="M206" s="137"/>
      <c r="N206" s="137"/>
      <c r="O206" s="137"/>
      <c r="P206" s="134">
        <v>1</v>
      </c>
      <c r="Q206" s="134">
        <v>10</v>
      </c>
      <c r="R206" s="134">
        <v>18</v>
      </c>
      <c r="S206" s="134">
        <v>0</v>
      </c>
      <c r="T206" s="134">
        <v>0</v>
      </c>
      <c r="U206" s="134">
        <v>0</v>
      </c>
      <c r="V206" s="138"/>
      <c r="W206" s="139"/>
      <c r="X206" s="137"/>
      <c r="Y206" s="137" t="s">
        <v>14</v>
      </c>
      <c r="Z206" s="137" t="s">
        <v>14</v>
      </c>
      <c r="AA206" s="131">
        <f>IF(ISBLANK(#REF!),"",IF(K206&gt;5,ROUND(0.5*(K206-5),2),0))</f>
        <v>1.74</v>
      </c>
      <c r="AB206" s="131">
        <f>IF(ISBLANK(#REF!),"",IF(L206="ΝΑΙ",6,(IF(M206="ΝΑΙ",4,0))))</f>
        <v>0</v>
      </c>
      <c r="AC206" s="131">
        <f>IF(ISBLANK(#REF!),"",IF(E206="ΠΕ23",IF(N206="ΝΑΙ",3,(IF(O206="ΝΑΙ",2,0))),IF(N206="ΝΑΙ",3,(IF(O206="ΝΑΙ",2,0)))))</f>
        <v>0</v>
      </c>
      <c r="AD206" s="131">
        <f>IF(ISBLANK(#REF!),"",MAX(AB206:AC206))</f>
        <v>0</v>
      </c>
      <c r="AE206" s="131">
        <f>IF(ISBLANK(#REF!),"",MIN(3,0.5*INT((P206*12+Q206+ROUND(R206/30,0))/6)))</f>
        <v>1.5</v>
      </c>
      <c r="AF206" s="131">
        <f>IF(ISBLANK(#REF!),"",0.25*(S206*12+T206+ROUND(U206/30,0)))</f>
        <v>0</v>
      </c>
      <c r="AG206" s="132">
        <f>IF(ISBLANK(#REF!),"",IF(V206&gt;=67%,7,0))</f>
        <v>0</v>
      </c>
      <c r="AH206" s="132">
        <f>IF(ISBLANK(#REF!),"",IF(W206&gt;=1,7,0))</f>
        <v>0</v>
      </c>
      <c r="AI206" s="132">
        <f>IF(ISBLANK(#REF!),"",IF(X206="ΠΟΛΥΤΕΚΝΟΣ",7,IF(X206="ΤΡΙΤΕΚΝΟΣ",3,0)))</f>
        <v>0</v>
      </c>
      <c r="AJ206" s="132">
        <f>IF(ISBLANK(#REF!),"",MAX(AG206:AI206))</f>
        <v>0</v>
      </c>
      <c r="AK206" s="187">
        <f>IF(ISBLANK(#REF!),"",AA206+SUM(AD206:AF206,AJ206))</f>
        <v>3.24</v>
      </c>
    </row>
    <row r="207" spans="1:37" s="134" customFormat="1">
      <c r="A207" s="115">
        <f>IF(ISBLANK(#REF!),"",IF(ISNUMBER(A206),A206+1,1))</f>
        <v>197</v>
      </c>
      <c r="B207" s="134" t="s">
        <v>415</v>
      </c>
      <c r="C207" s="134" t="s">
        <v>409</v>
      </c>
      <c r="D207" s="134" t="s">
        <v>130</v>
      </c>
      <c r="E207" s="134" t="s">
        <v>41</v>
      </c>
      <c r="F207" s="134" t="s">
        <v>89</v>
      </c>
      <c r="G207" s="134" t="s">
        <v>61</v>
      </c>
      <c r="H207" s="134" t="s">
        <v>14</v>
      </c>
      <c r="I207" s="134" t="s">
        <v>13</v>
      </c>
      <c r="J207" s="135">
        <v>39364</v>
      </c>
      <c r="K207" s="136">
        <v>6.81</v>
      </c>
      <c r="L207" s="137"/>
      <c r="M207" s="137"/>
      <c r="N207" s="137"/>
      <c r="O207" s="137"/>
      <c r="P207" s="134">
        <v>0</v>
      </c>
      <c r="Q207" s="134">
        <v>0</v>
      </c>
      <c r="R207" s="134">
        <v>0</v>
      </c>
      <c r="S207" s="134">
        <v>0</v>
      </c>
      <c r="T207" s="134">
        <v>9</v>
      </c>
      <c r="U207" s="134">
        <v>2</v>
      </c>
      <c r="V207" s="138"/>
      <c r="W207" s="139"/>
      <c r="X207" s="137"/>
      <c r="Y207" s="137" t="s">
        <v>14</v>
      </c>
      <c r="Z207" s="137" t="s">
        <v>14</v>
      </c>
      <c r="AA207" s="131">
        <f>IF(ISBLANK(#REF!),"",IF(K207&gt;5,ROUND(0.5*(K207-5),2),0))</f>
        <v>0.91</v>
      </c>
      <c r="AB207" s="131">
        <f>IF(ISBLANK(#REF!),"",IF(L207="ΝΑΙ",6,(IF(M207="ΝΑΙ",4,0))))</f>
        <v>0</v>
      </c>
      <c r="AC207" s="131">
        <f>IF(ISBLANK(#REF!),"",IF(E207="ΠΕ23",IF(N207="ΝΑΙ",3,(IF(O207="ΝΑΙ",2,0))),IF(N207="ΝΑΙ",3,(IF(O207="ΝΑΙ",2,0)))))</f>
        <v>0</v>
      </c>
      <c r="AD207" s="131">
        <f>IF(ISBLANK(#REF!),"",MAX(AB207:AC207))</f>
        <v>0</v>
      </c>
      <c r="AE207" s="131">
        <f>IF(ISBLANK(#REF!),"",MIN(3,0.5*INT((P207*12+Q207+ROUND(R207/30,0))/6)))</f>
        <v>0</v>
      </c>
      <c r="AF207" s="131">
        <f>IF(ISBLANK(#REF!),"",0.25*(S207*12+T207+ROUND(U207/30,0)))</f>
        <v>2.25</v>
      </c>
      <c r="AG207" s="132">
        <f>IF(ISBLANK(#REF!),"",IF(V207&gt;=67%,7,0))</f>
        <v>0</v>
      </c>
      <c r="AH207" s="132">
        <f>IF(ISBLANK(#REF!),"",IF(W207&gt;=1,7,0))</f>
        <v>0</v>
      </c>
      <c r="AI207" s="132">
        <f>IF(ISBLANK(#REF!),"",IF(X207="ΠΟΛΥΤΕΚΝΟΣ",7,IF(X207="ΤΡΙΤΕΚΝΟΣ",3,0)))</f>
        <v>0</v>
      </c>
      <c r="AJ207" s="132">
        <f>IF(ISBLANK(#REF!),"",MAX(AG207:AI207))</f>
        <v>0</v>
      </c>
      <c r="AK207" s="187">
        <f>IF(ISBLANK(#REF!),"",AA207+SUM(AD207:AF207,AJ207))</f>
        <v>3.16</v>
      </c>
    </row>
    <row r="208" spans="1:37" s="134" customFormat="1">
      <c r="A208" s="115">
        <f>IF(ISBLANK(#REF!),"",IF(ISNUMBER(A207),A207+1,1))</f>
        <v>198</v>
      </c>
      <c r="B208" s="134" t="s">
        <v>302</v>
      </c>
      <c r="C208" s="134" t="s">
        <v>175</v>
      </c>
      <c r="D208" s="134" t="s">
        <v>167</v>
      </c>
      <c r="E208" s="134" t="s">
        <v>41</v>
      </c>
      <c r="F208" s="134" t="s">
        <v>89</v>
      </c>
      <c r="G208" s="134" t="s">
        <v>61</v>
      </c>
      <c r="H208" s="134" t="s">
        <v>14</v>
      </c>
      <c r="I208" s="134" t="s">
        <v>13</v>
      </c>
      <c r="J208" s="135">
        <v>41029</v>
      </c>
      <c r="K208" s="136">
        <v>7.69</v>
      </c>
      <c r="L208" s="137"/>
      <c r="M208" s="137"/>
      <c r="N208" s="137"/>
      <c r="O208" s="137"/>
      <c r="P208" s="148">
        <v>0</v>
      </c>
      <c r="Q208" s="148">
        <v>0</v>
      </c>
      <c r="R208" s="148">
        <v>0</v>
      </c>
      <c r="S208" s="148">
        <v>0</v>
      </c>
      <c r="T208" s="148">
        <v>6</v>
      </c>
      <c r="U208" s="148">
        <v>5</v>
      </c>
      <c r="V208" s="146"/>
      <c r="W208" s="147"/>
      <c r="X208" s="148"/>
      <c r="Y208" s="137" t="s">
        <v>14</v>
      </c>
      <c r="Z208" s="137" t="s">
        <v>14</v>
      </c>
      <c r="AA208" s="131">
        <f>IF(ISBLANK(#REF!),"",IF(K208&gt;5,ROUND(0.5*(K208-5),2),0))</f>
        <v>1.35</v>
      </c>
      <c r="AB208" s="131">
        <f>IF(ISBLANK(#REF!),"",IF(L208="ΝΑΙ",6,(IF(M208="ΝΑΙ",4,0))))</f>
        <v>0</v>
      </c>
      <c r="AC208" s="131">
        <f>IF(ISBLANK(#REF!),"",IF(E208="ΠΕ23",IF(N208="ΝΑΙ",3,(IF(O208="ΝΑΙ",2,0))),IF(N208="ΝΑΙ",3,(IF(O208="ΝΑΙ",2,0)))))</f>
        <v>0</v>
      </c>
      <c r="AD208" s="131">
        <f>IF(ISBLANK(#REF!),"",MAX(AB208:AC208))</f>
        <v>0</v>
      </c>
      <c r="AE208" s="131">
        <f>IF(ISBLANK(#REF!),"",MIN(3,0.5*INT((P208*12+Q208+ROUND(R208/30,0))/6)))</f>
        <v>0</v>
      </c>
      <c r="AF208" s="131">
        <f>IF(ISBLANK(#REF!),"",0.25*(S208*12+T208+ROUND(U208/30,0)))</f>
        <v>1.5</v>
      </c>
      <c r="AG208" s="132">
        <f>IF(ISBLANK(#REF!),"",IF(V208&gt;=67%,7,0))</f>
        <v>0</v>
      </c>
      <c r="AH208" s="132">
        <f>IF(ISBLANK(#REF!),"",IF(W208&gt;=1,7,0))</f>
        <v>0</v>
      </c>
      <c r="AI208" s="132">
        <f>IF(ISBLANK(#REF!),"",IF(X208="ΠΟΛΥΤΕΚΝΟΣ",7,IF(X208="ΤΡΙΤΕΚΝΟΣ",3,0)))</f>
        <v>0</v>
      </c>
      <c r="AJ208" s="132">
        <f>IF(ISBLANK(#REF!),"",MAX(AG208:AI208))</f>
        <v>0</v>
      </c>
      <c r="AK208" s="187">
        <f>IF(ISBLANK(#REF!),"",AA208+SUM(AD208:AF208,AJ208))</f>
        <v>2.85</v>
      </c>
    </row>
    <row r="209" spans="1:37" s="134" customFormat="1">
      <c r="A209" s="115">
        <f>IF(ISBLANK(#REF!),"",IF(ISNUMBER(A208),A208+1,1))</f>
        <v>199</v>
      </c>
      <c r="B209" s="134" t="s">
        <v>410</v>
      </c>
      <c r="C209" s="134" t="s">
        <v>151</v>
      </c>
      <c r="D209" s="134" t="s">
        <v>411</v>
      </c>
      <c r="E209" s="134" t="s">
        <v>41</v>
      </c>
      <c r="F209" s="134" t="s">
        <v>89</v>
      </c>
      <c r="G209" s="134" t="s">
        <v>61</v>
      </c>
      <c r="H209" s="134" t="s">
        <v>14</v>
      </c>
      <c r="I209" s="134" t="s">
        <v>13</v>
      </c>
      <c r="J209" s="135">
        <v>42355</v>
      </c>
      <c r="K209" s="136">
        <v>8.5399999999999991</v>
      </c>
      <c r="L209" s="137"/>
      <c r="M209" s="137"/>
      <c r="N209" s="137"/>
      <c r="O209" s="137"/>
      <c r="P209" s="134">
        <v>0</v>
      </c>
      <c r="Q209" s="134">
        <v>0</v>
      </c>
      <c r="R209" s="134">
        <v>0</v>
      </c>
      <c r="S209" s="134">
        <v>0</v>
      </c>
      <c r="T209" s="134">
        <v>4</v>
      </c>
      <c r="U209" s="134">
        <v>14</v>
      </c>
      <c r="V209" s="138"/>
      <c r="W209" s="139"/>
      <c r="X209" s="137"/>
      <c r="Y209" s="137" t="s">
        <v>14</v>
      </c>
      <c r="Z209" s="137" t="s">
        <v>14</v>
      </c>
      <c r="AA209" s="131">
        <f>IF(ISBLANK(#REF!),"",IF(K209&gt;5,ROUND(0.5*(K209-5),2),0))</f>
        <v>1.77</v>
      </c>
      <c r="AB209" s="131">
        <f>IF(ISBLANK(#REF!),"",IF(L209="ΝΑΙ",6,(IF(M209="ΝΑΙ",4,0))))</f>
        <v>0</v>
      </c>
      <c r="AC209" s="131">
        <f>IF(ISBLANK(#REF!),"",IF(E209="ΠΕ23",IF(N209="ΝΑΙ",3,(IF(O209="ΝΑΙ",2,0))),IF(N209="ΝΑΙ",3,(IF(O209="ΝΑΙ",2,0)))))</f>
        <v>0</v>
      </c>
      <c r="AD209" s="131">
        <f>IF(ISBLANK(#REF!),"",MAX(AB209:AC209))</f>
        <v>0</v>
      </c>
      <c r="AE209" s="131">
        <f>IF(ISBLANK(#REF!),"",MIN(3,0.5*INT((P209*12+Q209+ROUND(R209/30,0))/6)))</f>
        <v>0</v>
      </c>
      <c r="AF209" s="131">
        <f>IF(ISBLANK(#REF!),"",0.25*(S209*12+T209+ROUND(U209/30,0)))</f>
        <v>1</v>
      </c>
      <c r="AG209" s="132">
        <f>IF(ISBLANK(#REF!),"",IF(V209&gt;=67%,7,0))</f>
        <v>0</v>
      </c>
      <c r="AH209" s="132">
        <f>IF(ISBLANK(#REF!),"",IF(W209&gt;=1,7,0))</f>
        <v>0</v>
      </c>
      <c r="AI209" s="132">
        <f>IF(ISBLANK(#REF!),"",IF(X209="ΠΟΛΥΤΕΚΝΟΣ",7,IF(X209="ΤΡΙΤΕΚΝΟΣ",3,0)))</f>
        <v>0</v>
      </c>
      <c r="AJ209" s="132">
        <f>IF(ISBLANK(#REF!),"",MAX(AG209:AI209))</f>
        <v>0</v>
      </c>
      <c r="AK209" s="187">
        <f>IF(ISBLANK(#REF!),"",AA209+SUM(AD209:AF209,AJ209))</f>
        <v>2.77</v>
      </c>
    </row>
    <row r="210" spans="1:37" s="134" customFormat="1">
      <c r="A210" s="115">
        <f>IF(ISBLANK(#REF!),"",IF(ISNUMBER(A209),A209+1,1))</f>
        <v>200</v>
      </c>
      <c r="B210" s="134" t="s">
        <v>368</v>
      </c>
      <c r="C210" s="134" t="s">
        <v>98</v>
      </c>
      <c r="D210" s="134" t="s">
        <v>184</v>
      </c>
      <c r="E210" s="134" t="s">
        <v>41</v>
      </c>
      <c r="F210" s="134" t="s">
        <v>89</v>
      </c>
      <c r="G210" s="134" t="s">
        <v>61</v>
      </c>
      <c r="H210" s="134" t="s">
        <v>14</v>
      </c>
      <c r="I210" s="134" t="s">
        <v>13</v>
      </c>
      <c r="J210" s="135">
        <v>38077</v>
      </c>
      <c r="K210" s="136">
        <v>7.5</v>
      </c>
      <c r="L210" s="137"/>
      <c r="M210" s="137"/>
      <c r="N210" s="137"/>
      <c r="O210" s="137"/>
      <c r="P210" s="134">
        <v>0</v>
      </c>
      <c r="Q210" s="134">
        <v>0</v>
      </c>
      <c r="R210" s="134">
        <v>0</v>
      </c>
      <c r="S210" s="134">
        <v>0</v>
      </c>
      <c r="T210" s="134">
        <v>6</v>
      </c>
      <c r="U210" s="134">
        <v>5</v>
      </c>
      <c r="V210" s="138"/>
      <c r="W210" s="139"/>
      <c r="X210" s="137"/>
      <c r="Y210" s="137" t="s">
        <v>14</v>
      </c>
      <c r="Z210" s="137" t="s">
        <v>14</v>
      </c>
      <c r="AA210" s="131">
        <f>IF(ISBLANK(#REF!),"",IF(K210&gt;5,ROUND(0.5*(K210-5),2),0))</f>
        <v>1.25</v>
      </c>
      <c r="AB210" s="131">
        <f>IF(ISBLANK(#REF!),"",IF(L210="ΝΑΙ",6,(IF(M210="ΝΑΙ",4,0))))</f>
        <v>0</v>
      </c>
      <c r="AC210" s="131">
        <f>IF(ISBLANK(#REF!),"",IF(E210="ΠΕ23",IF(N210="ΝΑΙ",3,(IF(O210="ΝΑΙ",2,0))),IF(N210="ΝΑΙ",3,(IF(O210="ΝΑΙ",2,0)))))</f>
        <v>0</v>
      </c>
      <c r="AD210" s="131">
        <f>IF(ISBLANK(#REF!),"",MAX(AB210:AC210))</f>
        <v>0</v>
      </c>
      <c r="AE210" s="131">
        <f>IF(ISBLANK(#REF!),"",MIN(3,0.5*INT((P210*12+Q210+ROUND(R210/30,0))/6)))</f>
        <v>0</v>
      </c>
      <c r="AF210" s="131">
        <f>IF(ISBLANK(#REF!),"",0.25*(S210*12+T210+ROUND(U210/30,0)))</f>
        <v>1.5</v>
      </c>
      <c r="AG210" s="132">
        <f>IF(ISBLANK(#REF!),"",IF(V210&gt;=67%,7,0))</f>
        <v>0</v>
      </c>
      <c r="AH210" s="132">
        <f>IF(ISBLANK(#REF!),"",IF(W210&gt;=1,7,0))</f>
        <v>0</v>
      </c>
      <c r="AI210" s="132">
        <f>IF(ISBLANK(#REF!),"",IF(X210="ΠΟΛΥΤΕΚΝΟΣ",7,IF(X210="ΤΡΙΤΕΚΝΟΣ",3,0)))</f>
        <v>0</v>
      </c>
      <c r="AJ210" s="132">
        <f>IF(ISBLANK(#REF!),"",MAX(AG210:AI210))</f>
        <v>0</v>
      </c>
      <c r="AK210" s="187">
        <f>IF(ISBLANK(#REF!),"",AA210+SUM(AD210:AF210,AJ210))</f>
        <v>2.75</v>
      </c>
    </row>
    <row r="211" spans="1:37" s="134" customFormat="1">
      <c r="A211" s="115">
        <f>IF(ISBLANK(#REF!),"",IF(ISNUMBER(A210),A210+1,1))</f>
        <v>201</v>
      </c>
      <c r="B211" s="134" t="s">
        <v>363</v>
      </c>
      <c r="C211" s="134" t="s">
        <v>107</v>
      </c>
      <c r="D211" s="134" t="s">
        <v>112</v>
      </c>
      <c r="E211" s="134" t="s">
        <v>41</v>
      </c>
      <c r="F211" s="134" t="s">
        <v>89</v>
      </c>
      <c r="G211" s="134" t="s">
        <v>61</v>
      </c>
      <c r="H211" s="134" t="s">
        <v>14</v>
      </c>
      <c r="I211" s="134" t="s">
        <v>13</v>
      </c>
      <c r="J211" s="135">
        <v>41435</v>
      </c>
      <c r="K211" s="136">
        <v>7.48</v>
      </c>
      <c r="L211" s="137"/>
      <c r="M211" s="137"/>
      <c r="N211" s="137"/>
      <c r="O211" s="137"/>
      <c r="P211" s="148">
        <v>0</v>
      </c>
      <c r="Q211" s="148">
        <v>0</v>
      </c>
      <c r="R211" s="148">
        <v>0</v>
      </c>
      <c r="S211" s="148">
        <v>0</v>
      </c>
      <c r="T211" s="148">
        <v>6</v>
      </c>
      <c r="U211" s="148">
        <v>3</v>
      </c>
      <c r="V211" s="146"/>
      <c r="W211" s="147"/>
      <c r="X211" s="137"/>
      <c r="Y211" s="137" t="s">
        <v>14</v>
      </c>
      <c r="Z211" s="137" t="s">
        <v>14</v>
      </c>
      <c r="AA211" s="131">
        <f>IF(ISBLANK(#REF!),"",IF(K211&gt;5,ROUND(0.5*(K211-5),2),0))</f>
        <v>1.24</v>
      </c>
      <c r="AB211" s="131">
        <f>IF(ISBLANK(#REF!),"",IF(L211="ΝΑΙ",6,(IF(M211="ΝΑΙ",4,0))))</f>
        <v>0</v>
      </c>
      <c r="AC211" s="131">
        <f>IF(ISBLANK(#REF!),"",IF(E211="ΠΕ23",IF(N211="ΝΑΙ",3,(IF(O211="ΝΑΙ",2,0))),IF(N211="ΝΑΙ",3,(IF(O211="ΝΑΙ",2,0)))))</f>
        <v>0</v>
      </c>
      <c r="AD211" s="131">
        <f>IF(ISBLANK(#REF!),"",MAX(AB211:AC211))</f>
        <v>0</v>
      </c>
      <c r="AE211" s="131">
        <f>IF(ISBLANK(#REF!),"",MIN(3,0.5*INT((P211*12+Q211+ROUND(R211/30,0))/6)))</f>
        <v>0</v>
      </c>
      <c r="AF211" s="131">
        <f>IF(ISBLANK(#REF!),"",0.25*(S211*12+T211+ROUND(U211/30,0)))</f>
        <v>1.5</v>
      </c>
      <c r="AG211" s="132">
        <f>IF(ISBLANK(#REF!),"",IF(V211&gt;=67%,7,0))</f>
        <v>0</v>
      </c>
      <c r="AH211" s="132">
        <f>IF(ISBLANK(#REF!),"",IF(W211&gt;=1,7,0))</f>
        <v>0</v>
      </c>
      <c r="AI211" s="132">
        <f>IF(ISBLANK(#REF!),"",IF(X211="ΠΟΛΥΤΕΚΝΟΣ",7,IF(X211="ΤΡΙΤΕΚΝΟΣ",3,0)))</f>
        <v>0</v>
      </c>
      <c r="AJ211" s="132">
        <f>IF(ISBLANK(#REF!),"",MAX(AG211:AI211))</f>
        <v>0</v>
      </c>
      <c r="AK211" s="187">
        <f>IF(ISBLANK(#REF!),"",AA211+SUM(AD211:AF211,AJ211))</f>
        <v>2.74</v>
      </c>
    </row>
    <row r="212" spans="1:37" s="134" customFormat="1">
      <c r="A212" s="115">
        <f>IF(ISBLANK(#REF!),"",IF(ISNUMBER(A211),A211+1,1))</f>
        <v>202</v>
      </c>
      <c r="B212" s="134" t="s">
        <v>354</v>
      </c>
      <c r="C212" s="134" t="s">
        <v>222</v>
      </c>
      <c r="D212" s="134" t="s">
        <v>167</v>
      </c>
      <c r="E212" s="134" t="s">
        <v>41</v>
      </c>
      <c r="F212" s="134" t="s">
        <v>89</v>
      </c>
      <c r="G212" s="134" t="s">
        <v>61</v>
      </c>
      <c r="H212" s="134" t="s">
        <v>14</v>
      </c>
      <c r="I212" s="134" t="s">
        <v>13</v>
      </c>
      <c r="J212" s="135">
        <v>40492</v>
      </c>
      <c r="K212" s="136">
        <v>7.21</v>
      </c>
      <c r="L212" s="137"/>
      <c r="M212" s="137"/>
      <c r="N212" s="137"/>
      <c r="O212" s="137"/>
      <c r="P212" s="148">
        <v>0</v>
      </c>
      <c r="Q212" s="148">
        <v>5</v>
      </c>
      <c r="R212" s="148">
        <v>0</v>
      </c>
      <c r="S212" s="148">
        <v>0</v>
      </c>
      <c r="T212" s="148">
        <v>3</v>
      </c>
      <c r="U212" s="148">
        <v>2</v>
      </c>
      <c r="V212" s="146"/>
      <c r="W212" s="147"/>
      <c r="X212" s="137"/>
      <c r="Y212" s="137" t="s">
        <v>14</v>
      </c>
      <c r="Z212" s="137" t="s">
        <v>14</v>
      </c>
      <c r="AA212" s="131">
        <f>IF(ISBLANK(#REF!),"",IF(K212&gt;5,ROUND(0.5*(K212-5),2),0))</f>
        <v>1.1100000000000001</v>
      </c>
      <c r="AB212" s="131">
        <f>IF(ISBLANK(#REF!),"",IF(L212="ΝΑΙ",6,(IF(M212="ΝΑΙ",4,0))))</f>
        <v>0</v>
      </c>
      <c r="AC212" s="131">
        <f>IF(ISBLANK(#REF!),"",IF(E212="ΠΕ23",IF(N212="ΝΑΙ",3,(IF(O212="ΝΑΙ",2,0))),IF(N212="ΝΑΙ",3,(IF(O212="ΝΑΙ",2,0)))))</f>
        <v>0</v>
      </c>
      <c r="AD212" s="131">
        <f>IF(ISBLANK(#REF!),"",MAX(AB212:AC212))</f>
        <v>0</v>
      </c>
      <c r="AE212" s="131">
        <f>IF(ISBLANK(#REF!),"",MIN(3,0.5*INT((P212*12+Q212+ROUND(R212/30,0))/6)))</f>
        <v>0</v>
      </c>
      <c r="AF212" s="131">
        <f>IF(ISBLANK(#REF!),"",0.25*(S212*12+T212+ROUND(U212/30,0)))</f>
        <v>0.75</v>
      </c>
      <c r="AG212" s="132">
        <f>IF(ISBLANK(#REF!),"",IF(V212&gt;=67%,7,0))</f>
        <v>0</v>
      </c>
      <c r="AH212" s="132">
        <f>IF(ISBLANK(#REF!),"",IF(W212&gt;=1,7,0))</f>
        <v>0</v>
      </c>
      <c r="AI212" s="132">
        <f>IF(ISBLANK(#REF!),"",IF(X212="ΠΟΛΥΤΕΚΝΟΣ",7,IF(X212="ΤΡΙΤΕΚΝΟΣ",3,0)))</f>
        <v>0</v>
      </c>
      <c r="AJ212" s="132">
        <f>IF(ISBLANK(#REF!),"",MAX(AG212:AI212))</f>
        <v>0</v>
      </c>
      <c r="AK212" s="187">
        <f>IF(ISBLANK(#REF!),"",AA212+SUM(AD212:AF212,AJ212))</f>
        <v>1.86</v>
      </c>
    </row>
    <row r="213" spans="1:37" s="134" customFormat="1">
      <c r="A213" s="115">
        <f>IF(ISBLANK(#REF!),"",IF(ISNUMBER(A212),A212+1,1))</f>
        <v>203</v>
      </c>
      <c r="B213" s="134" t="s">
        <v>312</v>
      </c>
      <c r="C213" s="134" t="s">
        <v>109</v>
      </c>
      <c r="D213" s="134" t="s">
        <v>112</v>
      </c>
      <c r="E213" s="134" t="s">
        <v>41</v>
      </c>
      <c r="F213" s="134" t="s">
        <v>89</v>
      </c>
      <c r="G213" s="134" t="s">
        <v>61</v>
      </c>
      <c r="H213" s="134" t="s">
        <v>14</v>
      </c>
      <c r="I213" s="134" t="s">
        <v>13</v>
      </c>
      <c r="J213" s="135">
        <v>40513</v>
      </c>
      <c r="K213" s="136">
        <v>7.07</v>
      </c>
      <c r="L213" s="137"/>
      <c r="M213" s="137"/>
      <c r="N213" s="137"/>
      <c r="O213" s="137"/>
      <c r="P213" s="148">
        <v>0</v>
      </c>
      <c r="Q213" s="148">
        <v>5</v>
      </c>
      <c r="R213" s="148">
        <v>0</v>
      </c>
      <c r="S213" s="148">
        <v>0</v>
      </c>
      <c r="T213" s="148">
        <v>2</v>
      </c>
      <c r="U213" s="148">
        <v>27</v>
      </c>
      <c r="V213" s="146"/>
      <c r="W213" s="147"/>
      <c r="X213" s="137"/>
      <c r="Y213" s="137" t="s">
        <v>14</v>
      </c>
      <c r="Z213" s="137" t="s">
        <v>14</v>
      </c>
      <c r="AA213" s="131">
        <f>IF(ISBLANK(#REF!),"",IF(K213&gt;5,ROUND(0.5*(K213-5),2),0))</f>
        <v>1.04</v>
      </c>
      <c r="AB213" s="131">
        <f>IF(ISBLANK(#REF!),"",IF(L213="ΝΑΙ",6,(IF(M213="ΝΑΙ",4,0))))</f>
        <v>0</v>
      </c>
      <c r="AC213" s="131">
        <f>IF(ISBLANK(#REF!),"",IF(E213="ΠΕ23",IF(N213="ΝΑΙ",3,(IF(O213="ΝΑΙ",2,0))),IF(N213="ΝΑΙ",3,(IF(O213="ΝΑΙ",2,0)))))</f>
        <v>0</v>
      </c>
      <c r="AD213" s="131">
        <f>IF(ISBLANK(#REF!),"",MAX(AB213:AC213))</f>
        <v>0</v>
      </c>
      <c r="AE213" s="131">
        <f>IF(ISBLANK(#REF!),"",MIN(3,0.5*INT((P213*12+Q213+ROUND(R213/30,0))/6)))</f>
        <v>0</v>
      </c>
      <c r="AF213" s="131">
        <f>IF(ISBLANK(#REF!),"",0.25*(S213*12+T213+ROUND(U213/30,0)))</f>
        <v>0.75</v>
      </c>
      <c r="AG213" s="132">
        <f>IF(ISBLANK(#REF!),"",IF(V213&gt;=67%,7,0))</f>
        <v>0</v>
      </c>
      <c r="AH213" s="132">
        <f>IF(ISBLANK(#REF!),"",IF(W213&gt;=1,7,0))</f>
        <v>0</v>
      </c>
      <c r="AI213" s="132">
        <f>IF(ISBLANK(#REF!),"",IF(X213="ΠΟΛΥΤΕΚΝΟΣ",7,IF(X213="ΤΡΙΤΕΚΝΟΣ",3,0)))</f>
        <v>0</v>
      </c>
      <c r="AJ213" s="132">
        <f>IF(ISBLANK(#REF!),"",MAX(AG213:AI213))</f>
        <v>0</v>
      </c>
      <c r="AK213" s="187">
        <f>IF(ISBLANK(#REF!),"",AA213+SUM(AD213:AF213,AJ213))</f>
        <v>1.79</v>
      </c>
    </row>
    <row r="214" spans="1:37" s="134" customFormat="1">
      <c r="A214" s="115">
        <f>IF(ISBLANK(#REF!),"",IF(ISNUMBER(A213),A213+1,1))</f>
        <v>204</v>
      </c>
      <c r="B214" s="134" t="s">
        <v>349</v>
      </c>
      <c r="C214" s="134" t="s">
        <v>107</v>
      </c>
      <c r="D214" s="134" t="s">
        <v>147</v>
      </c>
      <c r="E214" s="134" t="s">
        <v>41</v>
      </c>
      <c r="F214" s="134" t="s">
        <v>89</v>
      </c>
      <c r="G214" s="134" t="s">
        <v>61</v>
      </c>
      <c r="H214" s="134" t="s">
        <v>14</v>
      </c>
      <c r="I214" s="134" t="s">
        <v>13</v>
      </c>
      <c r="J214" s="135">
        <v>42481</v>
      </c>
      <c r="K214" s="136">
        <v>8.4600000000000009</v>
      </c>
      <c r="L214" s="137"/>
      <c r="M214" s="137"/>
      <c r="N214" s="137"/>
      <c r="O214" s="137"/>
      <c r="P214" s="148">
        <v>0</v>
      </c>
      <c r="Q214" s="148">
        <v>0</v>
      </c>
      <c r="R214" s="148">
        <v>0</v>
      </c>
      <c r="S214" s="148">
        <v>0</v>
      </c>
      <c r="T214" s="148">
        <v>0</v>
      </c>
      <c r="U214" s="148">
        <v>0</v>
      </c>
      <c r="V214" s="146"/>
      <c r="W214" s="147"/>
      <c r="X214" s="148"/>
      <c r="Y214" s="137" t="s">
        <v>14</v>
      </c>
      <c r="Z214" s="137" t="s">
        <v>14</v>
      </c>
      <c r="AA214" s="131">
        <f>IF(ISBLANK(#REF!),"",IF(K214&gt;5,ROUND(0.5*(K214-5),2),0))</f>
        <v>1.73</v>
      </c>
      <c r="AB214" s="131">
        <f>IF(ISBLANK(#REF!),"",IF(L214="ΝΑΙ",6,(IF(M214="ΝΑΙ",4,0))))</f>
        <v>0</v>
      </c>
      <c r="AC214" s="131">
        <f>IF(ISBLANK(#REF!),"",IF(E214="ΠΕ23",IF(N214="ΝΑΙ",3,(IF(O214="ΝΑΙ",2,0))),IF(N214="ΝΑΙ",3,(IF(O214="ΝΑΙ",2,0)))))</f>
        <v>0</v>
      </c>
      <c r="AD214" s="131">
        <f>IF(ISBLANK(#REF!),"",MAX(AB214:AC214))</f>
        <v>0</v>
      </c>
      <c r="AE214" s="131">
        <f>IF(ISBLANK(#REF!),"",MIN(3,0.5*INT((P214*12+Q214+ROUND(R214/30,0))/6)))</f>
        <v>0</v>
      </c>
      <c r="AF214" s="131">
        <f>IF(ISBLANK(#REF!),"",0.25*(S214*12+T214+ROUND(U214/30,0)))</f>
        <v>0</v>
      </c>
      <c r="AG214" s="132">
        <f>IF(ISBLANK(#REF!),"",IF(V214&gt;=67%,7,0))</f>
        <v>0</v>
      </c>
      <c r="AH214" s="132">
        <f>IF(ISBLANK(#REF!),"",IF(W214&gt;=1,7,0))</f>
        <v>0</v>
      </c>
      <c r="AI214" s="132">
        <f>IF(ISBLANK(#REF!),"",IF(X214="ΠΟΛΥΤΕΚΝΟΣ",7,IF(X214="ΤΡΙΤΕΚΝΟΣ",3,0)))</f>
        <v>0</v>
      </c>
      <c r="AJ214" s="132">
        <f>IF(ISBLANK(#REF!),"",MAX(AG214:AI214))</f>
        <v>0</v>
      </c>
      <c r="AK214" s="187">
        <f>IF(ISBLANK(#REF!),"",AA214+SUM(AD214:AF214,AJ214))</f>
        <v>1.73</v>
      </c>
    </row>
    <row r="215" spans="1:37" s="134" customFormat="1">
      <c r="A215" s="115">
        <f>IF(ISBLANK(#REF!),"",IF(ISNUMBER(A214),A214+1,1))</f>
        <v>205</v>
      </c>
      <c r="B215" s="134" t="s">
        <v>421</v>
      </c>
      <c r="C215" s="134" t="s">
        <v>134</v>
      </c>
      <c r="D215" s="134" t="s">
        <v>422</v>
      </c>
      <c r="E215" s="134" t="s">
        <v>41</v>
      </c>
      <c r="F215" s="134" t="s">
        <v>89</v>
      </c>
      <c r="G215" s="134" t="s">
        <v>61</v>
      </c>
      <c r="H215" s="134" t="s">
        <v>14</v>
      </c>
      <c r="I215" s="134" t="s">
        <v>13</v>
      </c>
      <c r="J215" s="135">
        <v>41675</v>
      </c>
      <c r="K215" s="136">
        <v>8.01</v>
      </c>
      <c r="L215" s="137"/>
      <c r="M215" s="137"/>
      <c r="N215" s="137"/>
      <c r="O215" s="137"/>
      <c r="P215" s="134">
        <v>0</v>
      </c>
      <c r="Q215" s="134">
        <v>0</v>
      </c>
      <c r="R215" s="134">
        <v>0</v>
      </c>
      <c r="S215" s="134">
        <v>0</v>
      </c>
      <c r="T215" s="134">
        <v>0</v>
      </c>
      <c r="U215" s="134">
        <v>0</v>
      </c>
      <c r="V215" s="138"/>
      <c r="W215" s="139"/>
      <c r="X215" s="137"/>
      <c r="Y215" s="137" t="s">
        <v>14</v>
      </c>
      <c r="Z215" s="137" t="s">
        <v>14</v>
      </c>
      <c r="AA215" s="131">
        <f>IF(ISBLANK(#REF!),"",IF(K215&gt;5,ROUND(0.5*(K215-5),2),0))</f>
        <v>1.51</v>
      </c>
      <c r="AB215" s="131">
        <f>IF(ISBLANK(#REF!),"",IF(L215="ΝΑΙ",6,(IF(M215="ΝΑΙ",4,0))))</f>
        <v>0</v>
      </c>
      <c r="AC215" s="131">
        <f>IF(ISBLANK(#REF!),"",IF(E215="ΠΕ23",IF(N215="ΝΑΙ",3,(IF(O215="ΝΑΙ",2,0))),IF(N215="ΝΑΙ",3,(IF(O215="ΝΑΙ",2,0)))))</f>
        <v>0</v>
      </c>
      <c r="AD215" s="131">
        <f>IF(ISBLANK(#REF!),"",MAX(AB215:AC215))</f>
        <v>0</v>
      </c>
      <c r="AE215" s="131">
        <f>IF(ISBLANK(#REF!),"",MIN(3,0.5*INT((P215*12+Q215+ROUND(R215/30,0))/6)))</f>
        <v>0</v>
      </c>
      <c r="AF215" s="131">
        <f>IF(ISBLANK(#REF!),"",0.25*(S215*12+T215+ROUND(U215/30,0)))</f>
        <v>0</v>
      </c>
      <c r="AG215" s="132">
        <f>IF(ISBLANK(#REF!),"",IF(V215&gt;=67%,7,0))</f>
        <v>0</v>
      </c>
      <c r="AH215" s="132">
        <f>IF(ISBLANK(#REF!),"",IF(W215&gt;=1,7,0))</f>
        <v>0</v>
      </c>
      <c r="AI215" s="132">
        <f>IF(ISBLANK(#REF!),"",IF(X215="ΠΟΛΥΤΕΚΝΟΣ",7,IF(X215="ΤΡΙΤΕΚΝΟΣ",3,0)))</f>
        <v>0</v>
      </c>
      <c r="AJ215" s="132">
        <f>IF(ISBLANK(#REF!),"",MAX(AG215:AI215))</f>
        <v>0</v>
      </c>
      <c r="AK215" s="187">
        <f>IF(ISBLANK(#REF!),"",AA215+SUM(AD215:AF215,AJ215))</f>
        <v>1.51</v>
      </c>
    </row>
    <row r="216" spans="1:37" s="134" customFormat="1">
      <c r="A216" s="115">
        <f>IF(ISBLANK(#REF!),"",IF(ISNUMBER(A215),A215+1,1))</f>
        <v>206</v>
      </c>
      <c r="B216" s="134" t="s">
        <v>412</v>
      </c>
      <c r="C216" s="134" t="s">
        <v>413</v>
      </c>
      <c r="D216" s="134" t="s">
        <v>411</v>
      </c>
      <c r="E216" s="134" t="s">
        <v>41</v>
      </c>
      <c r="F216" s="134" t="s">
        <v>89</v>
      </c>
      <c r="G216" s="134" t="s">
        <v>61</v>
      </c>
      <c r="H216" s="134" t="s">
        <v>14</v>
      </c>
      <c r="I216" s="134" t="s">
        <v>13</v>
      </c>
      <c r="J216" s="135">
        <v>42306</v>
      </c>
      <c r="K216" s="136">
        <v>7.8</v>
      </c>
      <c r="L216" s="137"/>
      <c r="M216" s="137"/>
      <c r="N216" s="137"/>
      <c r="O216" s="137"/>
      <c r="P216" s="134">
        <v>0</v>
      </c>
      <c r="Q216" s="134">
        <v>0</v>
      </c>
      <c r="R216" s="134">
        <v>0</v>
      </c>
      <c r="S216" s="134">
        <v>0</v>
      </c>
      <c r="T216" s="134">
        <v>0</v>
      </c>
      <c r="U216" s="134">
        <v>0</v>
      </c>
      <c r="V216" s="138"/>
      <c r="W216" s="139"/>
      <c r="X216" s="137"/>
      <c r="Y216" s="137" t="s">
        <v>14</v>
      </c>
      <c r="Z216" s="137" t="s">
        <v>14</v>
      </c>
      <c r="AA216" s="131">
        <f>IF(ISBLANK(#REF!),"",IF(K216&gt;5,ROUND(0.5*(K216-5),2),0))</f>
        <v>1.4</v>
      </c>
      <c r="AB216" s="131">
        <f>IF(ISBLANK(#REF!),"",IF(L216="ΝΑΙ",6,(IF(M216="ΝΑΙ",4,0))))</f>
        <v>0</v>
      </c>
      <c r="AC216" s="131">
        <f>IF(ISBLANK(#REF!),"",IF(E216="ΠΕ23",IF(N216="ΝΑΙ",3,(IF(O216="ΝΑΙ",2,0))),IF(N216="ΝΑΙ",3,(IF(O216="ΝΑΙ",2,0)))))</f>
        <v>0</v>
      </c>
      <c r="AD216" s="131">
        <f>IF(ISBLANK(#REF!),"",MAX(AB216:AC216))</f>
        <v>0</v>
      </c>
      <c r="AE216" s="131">
        <f>IF(ISBLANK(#REF!),"",MIN(3,0.5*INT((P216*12+Q216+ROUND(R216/30,0))/6)))</f>
        <v>0</v>
      </c>
      <c r="AF216" s="131">
        <f>IF(ISBLANK(#REF!),"",0.25*(S216*12+T216+ROUND(U216/30,0)))</f>
        <v>0</v>
      </c>
      <c r="AG216" s="132">
        <f>IF(ISBLANK(#REF!),"",IF(V216&gt;=67%,7,0))</f>
        <v>0</v>
      </c>
      <c r="AH216" s="132">
        <f>IF(ISBLANK(#REF!),"",IF(W216&gt;=1,7,0))</f>
        <v>0</v>
      </c>
      <c r="AI216" s="132">
        <f>IF(ISBLANK(#REF!),"",IF(X216="ΠΟΛΥΤΕΚΝΟΣ",7,IF(X216="ΤΡΙΤΕΚΝΟΣ",3,0)))</f>
        <v>0</v>
      </c>
      <c r="AJ216" s="132">
        <f>IF(ISBLANK(#REF!),"",MAX(AG216:AI216))</f>
        <v>0</v>
      </c>
      <c r="AK216" s="187">
        <f>IF(ISBLANK(#REF!),"",AA216+SUM(AD216:AF216,AJ216))</f>
        <v>1.4</v>
      </c>
    </row>
    <row r="217" spans="1:37" s="134" customFormat="1">
      <c r="A217" s="115">
        <f>IF(ISBLANK(#REF!),"",IF(ISNUMBER(A216),A216+1,1))</f>
        <v>207</v>
      </c>
      <c r="B217" s="134" t="s">
        <v>213</v>
      </c>
      <c r="C217" s="134" t="s">
        <v>166</v>
      </c>
      <c r="D217" s="134" t="s">
        <v>107</v>
      </c>
      <c r="E217" s="134" t="s">
        <v>41</v>
      </c>
      <c r="F217" s="134" t="s">
        <v>89</v>
      </c>
      <c r="G217" s="134" t="s">
        <v>61</v>
      </c>
      <c r="H217" s="134" t="s">
        <v>14</v>
      </c>
      <c r="I217" s="134" t="s">
        <v>13</v>
      </c>
      <c r="J217" s="135">
        <v>42675</v>
      </c>
      <c r="K217" s="136">
        <v>7.75</v>
      </c>
      <c r="L217" s="137"/>
      <c r="M217" s="137"/>
      <c r="N217" s="137"/>
      <c r="O217" s="137"/>
      <c r="P217" s="134">
        <v>0</v>
      </c>
      <c r="Q217" s="134">
        <v>0</v>
      </c>
      <c r="R217" s="134">
        <v>0</v>
      </c>
      <c r="S217" s="134">
        <v>0</v>
      </c>
      <c r="T217" s="134">
        <v>0</v>
      </c>
      <c r="U217" s="134">
        <v>0</v>
      </c>
      <c r="V217" s="138"/>
      <c r="W217" s="139"/>
      <c r="X217" s="137"/>
      <c r="Y217" s="137" t="s">
        <v>14</v>
      </c>
      <c r="Z217" s="137" t="s">
        <v>14</v>
      </c>
      <c r="AA217" s="131">
        <f>IF(ISBLANK(#REF!),"",IF(K217&gt;5,ROUND(0.5*(K217-5),2),0))</f>
        <v>1.38</v>
      </c>
      <c r="AB217" s="131">
        <f>IF(ISBLANK(#REF!),"",IF(L217="ΝΑΙ",6,(IF(M217="ΝΑΙ",4,0))))</f>
        <v>0</v>
      </c>
      <c r="AC217" s="131">
        <f>IF(ISBLANK(#REF!),"",IF(E217="ΠΕ23",IF(N217="ΝΑΙ",3,(IF(O217="ΝΑΙ",2,0))),IF(N217="ΝΑΙ",3,(IF(O217="ΝΑΙ",2,0)))))</f>
        <v>0</v>
      </c>
      <c r="AD217" s="131">
        <f>IF(ISBLANK(#REF!),"",MAX(AB217:AC217))</f>
        <v>0</v>
      </c>
      <c r="AE217" s="131">
        <f>IF(ISBLANK(#REF!),"",MIN(3,0.5*INT((P217*12+Q217+ROUND(R217/30,0))/6)))</f>
        <v>0</v>
      </c>
      <c r="AF217" s="131">
        <f>IF(ISBLANK(#REF!),"",0.25*(S217*12+T217+ROUND(U217/30,0)))</f>
        <v>0</v>
      </c>
      <c r="AG217" s="132">
        <f>IF(ISBLANK(#REF!),"",IF(V217&gt;=67%,7,0))</f>
        <v>0</v>
      </c>
      <c r="AH217" s="132">
        <f>IF(ISBLANK(#REF!),"",IF(W217&gt;=1,7,0))</f>
        <v>0</v>
      </c>
      <c r="AI217" s="132">
        <f>IF(ISBLANK(#REF!),"",IF(X217="ΠΟΛΥΤΕΚΝΟΣ",7,IF(X217="ΤΡΙΤΕΚΝΟΣ",3,0)))</f>
        <v>0</v>
      </c>
      <c r="AJ217" s="132">
        <f>IF(ISBLANK(#REF!),"",MAX(AG217:AI217))</f>
        <v>0</v>
      </c>
      <c r="AK217" s="187">
        <f>IF(ISBLANK(#REF!),"",AA217+SUM(AD217:AF217,AJ217))</f>
        <v>1.38</v>
      </c>
    </row>
    <row r="218" spans="1:37" s="134" customFormat="1">
      <c r="A218" s="115">
        <f>IF(ISBLANK(#REF!),"",IF(ISNUMBER(A217),A217+1,1))</f>
        <v>208</v>
      </c>
      <c r="B218" s="134" t="s">
        <v>369</v>
      </c>
      <c r="C218" s="134" t="s">
        <v>109</v>
      </c>
      <c r="D218" s="134" t="s">
        <v>367</v>
      </c>
      <c r="E218" s="134" t="s">
        <v>41</v>
      </c>
      <c r="F218" s="134" t="s">
        <v>89</v>
      </c>
      <c r="G218" s="134" t="s">
        <v>61</v>
      </c>
      <c r="H218" s="134" t="s">
        <v>14</v>
      </c>
      <c r="I218" s="134" t="s">
        <v>13</v>
      </c>
      <c r="J218" s="135">
        <v>42668</v>
      </c>
      <c r="K218" s="136">
        <v>7.71</v>
      </c>
      <c r="L218" s="137"/>
      <c r="M218" s="137"/>
      <c r="N218" s="137"/>
      <c r="O218" s="137"/>
      <c r="P218" s="134">
        <v>0</v>
      </c>
      <c r="Q218" s="134">
        <v>0</v>
      </c>
      <c r="R218" s="134">
        <v>0</v>
      </c>
      <c r="S218" s="134">
        <v>0</v>
      </c>
      <c r="T218" s="134">
        <v>0</v>
      </c>
      <c r="U218" s="134">
        <v>0</v>
      </c>
      <c r="V218" s="138"/>
      <c r="W218" s="139"/>
      <c r="X218" s="137"/>
      <c r="Y218" s="137" t="s">
        <v>14</v>
      </c>
      <c r="Z218" s="137" t="s">
        <v>14</v>
      </c>
      <c r="AA218" s="131">
        <f>IF(ISBLANK(#REF!),"",IF(K218&gt;5,ROUND(0.5*(K218-5),2),0))</f>
        <v>1.36</v>
      </c>
      <c r="AB218" s="131">
        <f>IF(ISBLANK(#REF!),"",IF(L218="ΝΑΙ",6,(IF(M218="ΝΑΙ",4,0))))</f>
        <v>0</v>
      </c>
      <c r="AC218" s="131">
        <f>IF(ISBLANK(#REF!),"",IF(E218="ΠΕ23",IF(N218="ΝΑΙ",3,(IF(O218="ΝΑΙ",2,0))),IF(N218="ΝΑΙ",3,(IF(O218="ΝΑΙ",2,0)))))</f>
        <v>0</v>
      </c>
      <c r="AD218" s="131">
        <f>IF(ISBLANK(#REF!),"",MAX(AB218:AC218))</f>
        <v>0</v>
      </c>
      <c r="AE218" s="131">
        <f>IF(ISBLANK(#REF!),"",MIN(3,0.5*INT((P218*12+Q218+ROUND(R218/30,0))/6)))</f>
        <v>0</v>
      </c>
      <c r="AF218" s="131">
        <f>IF(ISBLANK(#REF!),"",0.25*(S218*12+T218+ROUND(U218/30,0)))</f>
        <v>0</v>
      </c>
      <c r="AG218" s="132">
        <f>IF(ISBLANK(#REF!),"",IF(V218&gt;=67%,7,0))</f>
        <v>0</v>
      </c>
      <c r="AH218" s="132">
        <f>IF(ISBLANK(#REF!),"",IF(W218&gt;=1,7,0))</f>
        <v>0</v>
      </c>
      <c r="AI218" s="132">
        <f>IF(ISBLANK(#REF!),"",IF(X218="ΠΟΛΥΤΕΚΝΟΣ",7,IF(X218="ΤΡΙΤΕΚΝΟΣ",3,0)))</f>
        <v>0</v>
      </c>
      <c r="AJ218" s="132">
        <f>IF(ISBLANK(#REF!),"",MAX(AG218:AI218))</f>
        <v>0</v>
      </c>
      <c r="AK218" s="187">
        <f>IF(ISBLANK(#REF!),"",AA218+SUM(AD218:AF218,AJ218))</f>
        <v>1.36</v>
      </c>
    </row>
    <row r="219" spans="1:37" s="134" customFormat="1">
      <c r="A219" s="115">
        <f>IF(ISBLANK(#REF!),"",IF(ISNUMBER(A218),A218+1,1))</f>
        <v>209</v>
      </c>
      <c r="B219" s="134" t="s">
        <v>350</v>
      </c>
      <c r="C219" s="134" t="s">
        <v>231</v>
      </c>
      <c r="D219" s="134" t="s">
        <v>112</v>
      </c>
      <c r="E219" s="134" t="s">
        <v>41</v>
      </c>
      <c r="F219" s="134" t="s">
        <v>89</v>
      </c>
      <c r="G219" s="134" t="s">
        <v>61</v>
      </c>
      <c r="H219" s="134" t="s">
        <v>14</v>
      </c>
      <c r="I219" s="134" t="s">
        <v>13</v>
      </c>
      <c r="J219" s="135">
        <v>42321</v>
      </c>
      <c r="K219" s="136">
        <v>7.6</v>
      </c>
      <c r="L219" s="137"/>
      <c r="M219" s="137"/>
      <c r="N219" s="137"/>
      <c r="O219" s="137"/>
      <c r="P219" s="134">
        <v>0</v>
      </c>
      <c r="Q219" s="134">
        <v>0</v>
      </c>
      <c r="R219" s="134">
        <v>0</v>
      </c>
      <c r="S219" s="134">
        <v>0</v>
      </c>
      <c r="T219" s="134">
        <v>0</v>
      </c>
      <c r="U219" s="134">
        <v>0</v>
      </c>
      <c r="V219" s="138"/>
      <c r="W219" s="139"/>
      <c r="X219" s="137"/>
      <c r="Y219" s="137" t="s">
        <v>14</v>
      </c>
      <c r="Z219" s="137" t="s">
        <v>14</v>
      </c>
      <c r="AA219" s="131">
        <f>IF(ISBLANK(#REF!),"",IF(K219&gt;5,ROUND(0.5*(K219-5),2),0))</f>
        <v>1.3</v>
      </c>
      <c r="AB219" s="131">
        <f>IF(ISBLANK(#REF!),"",IF(L219="ΝΑΙ",6,(IF(M219="ΝΑΙ",4,0))))</f>
        <v>0</v>
      </c>
      <c r="AC219" s="131">
        <f>IF(ISBLANK(#REF!),"",IF(E219="ΠΕ23",IF(N219="ΝΑΙ",3,(IF(O219="ΝΑΙ",2,0))),IF(N219="ΝΑΙ",3,(IF(O219="ΝΑΙ",2,0)))))</f>
        <v>0</v>
      </c>
      <c r="AD219" s="131">
        <f>IF(ISBLANK(#REF!),"",MAX(AB219:AC219))</f>
        <v>0</v>
      </c>
      <c r="AE219" s="131">
        <f>IF(ISBLANK(#REF!),"",MIN(3,0.5*INT((P219*12+Q219+ROUND(R219/30,0))/6)))</f>
        <v>0</v>
      </c>
      <c r="AF219" s="131">
        <f>IF(ISBLANK(#REF!),"",0.25*(S219*12+T219+ROUND(U219/30,0)))</f>
        <v>0</v>
      </c>
      <c r="AG219" s="132">
        <f>IF(ISBLANK(#REF!),"",IF(V219&gt;=67%,7,0))</f>
        <v>0</v>
      </c>
      <c r="AH219" s="132">
        <f>IF(ISBLANK(#REF!),"",IF(W219&gt;=1,7,0))</f>
        <v>0</v>
      </c>
      <c r="AI219" s="132">
        <f>IF(ISBLANK(#REF!),"",IF(X219="ΠΟΛΥΤΕΚΝΟΣ",7,IF(X219="ΤΡΙΤΕΚΝΟΣ",3,0)))</f>
        <v>0</v>
      </c>
      <c r="AJ219" s="132">
        <f>IF(ISBLANK(#REF!),"",MAX(AG219:AI219))</f>
        <v>0</v>
      </c>
      <c r="AK219" s="187">
        <f>IF(ISBLANK(#REF!),"",AA219+SUM(AD219:AF219,AJ219))</f>
        <v>1.3</v>
      </c>
    </row>
    <row r="220" spans="1:37" s="134" customFormat="1">
      <c r="A220" s="115">
        <f>IF(ISBLANK(#REF!),"",IF(ISNUMBER(A219),A219+1,1))</f>
        <v>210</v>
      </c>
      <c r="B220" s="134" t="s">
        <v>448</v>
      </c>
      <c r="C220" s="134" t="s">
        <v>155</v>
      </c>
      <c r="D220" s="134" t="s">
        <v>328</v>
      </c>
      <c r="E220" s="134" t="s">
        <v>41</v>
      </c>
      <c r="F220" s="134" t="s">
        <v>89</v>
      </c>
      <c r="G220" s="134" t="s">
        <v>61</v>
      </c>
      <c r="H220" s="134" t="s">
        <v>14</v>
      </c>
      <c r="I220" s="134" t="s">
        <v>13</v>
      </c>
      <c r="J220" s="135">
        <v>40708</v>
      </c>
      <c r="K220" s="136">
        <v>7.47</v>
      </c>
      <c r="L220" s="137"/>
      <c r="M220" s="137"/>
      <c r="N220" s="137"/>
      <c r="O220" s="137"/>
      <c r="P220" s="134">
        <v>0</v>
      </c>
      <c r="Q220" s="134">
        <v>0</v>
      </c>
      <c r="R220" s="134">
        <v>0</v>
      </c>
      <c r="S220" s="134">
        <v>0</v>
      </c>
      <c r="T220" s="134">
        <v>0</v>
      </c>
      <c r="U220" s="134">
        <v>0</v>
      </c>
      <c r="V220" s="138"/>
      <c r="W220" s="139"/>
      <c r="X220" s="137"/>
      <c r="Y220" s="137" t="s">
        <v>14</v>
      </c>
      <c r="Z220" s="137" t="s">
        <v>14</v>
      </c>
      <c r="AA220" s="131">
        <f>IF(ISBLANK(#REF!),"",IF(K220&gt;5,ROUND(0.5*(K220-5),2),0))</f>
        <v>1.24</v>
      </c>
      <c r="AB220" s="131">
        <f>IF(ISBLANK(#REF!),"",IF(L220="ΝΑΙ",6,(IF(M220="ΝΑΙ",4,0))))</f>
        <v>0</v>
      </c>
      <c r="AC220" s="131">
        <f>IF(ISBLANK(#REF!),"",IF(E220="ΠΕ23",IF(N220="ΝΑΙ",3,(IF(O220="ΝΑΙ",2,0))),IF(N220="ΝΑΙ",3,(IF(O220="ΝΑΙ",2,0)))))</f>
        <v>0</v>
      </c>
      <c r="AD220" s="131">
        <f>IF(ISBLANK(#REF!),"",MAX(AB220:AC220))</f>
        <v>0</v>
      </c>
      <c r="AE220" s="131">
        <f>IF(ISBLANK(#REF!),"",MIN(3,0.5*INT((P220*12+Q220+ROUND(R220/30,0))/6)))</f>
        <v>0</v>
      </c>
      <c r="AF220" s="131">
        <f>IF(ISBLANK(#REF!),"",0.25*(S220*12+T220+ROUND(U220/30,0)))</f>
        <v>0</v>
      </c>
      <c r="AG220" s="132">
        <f>IF(ISBLANK(#REF!),"",IF(V220&gt;=67%,7,0))</f>
        <v>0</v>
      </c>
      <c r="AH220" s="132">
        <f>IF(ISBLANK(#REF!),"",IF(W220&gt;=1,7,0))</f>
        <v>0</v>
      </c>
      <c r="AI220" s="132">
        <f>IF(ISBLANK(#REF!),"",IF(X220="ΠΟΛΥΤΕΚΝΟΣ",7,IF(X220="ΤΡΙΤΕΚΝΟΣ",3,0)))</f>
        <v>0</v>
      </c>
      <c r="AJ220" s="132">
        <f>IF(ISBLANK(#REF!),"",MAX(AG220:AI220))</f>
        <v>0</v>
      </c>
      <c r="AK220" s="187">
        <f>IF(ISBLANK(#REF!),"",AA220+SUM(AD220:AF220,AJ220))</f>
        <v>1.24</v>
      </c>
    </row>
    <row r="221" spans="1:37" s="134" customFormat="1">
      <c r="A221" s="115">
        <f>IF(ISBLANK(#REF!),"",IF(ISNUMBER(A220),A220+1,1))</f>
        <v>211</v>
      </c>
      <c r="B221" s="134" t="s">
        <v>395</v>
      </c>
      <c r="C221" s="134" t="s">
        <v>414</v>
      </c>
      <c r="D221" s="134" t="s">
        <v>171</v>
      </c>
      <c r="E221" s="134" t="s">
        <v>41</v>
      </c>
      <c r="F221" s="134" t="s">
        <v>89</v>
      </c>
      <c r="G221" s="134" t="s">
        <v>61</v>
      </c>
      <c r="H221" s="134" t="s">
        <v>14</v>
      </c>
      <c r="I221" s="134" t="s">
        <v>13</v>
      </c>
      <c r="J221" s="135">
        <v>42508</v>
      </c>
      <c r="K221" s="136">
        <v>7.32</v>
      </c>
      <c r="L221" s="137"/>
      <c r="M221" s="137"/>
      <c r="N221" s="137"/>
      <c r="O221" s="137"/>
      <c r="P221" s="134">
        <v>0</v>
      </c>
      <c r="Q221" s="134">
        <v>0</v>
      </c>
      <c r="R221" s="134">
        <v>0</v>
      </c>
      <c r="S221" s="134">
        <v>0</v>
      </c>
      <c r="T221" s="134">
        <v>0</v>
      </c>
      <c r="U221" s="134">
        <v>0</v>
      </c>
      <c r="V221" s="138"/>
      <c r="W221" s="139"/>
      <c r="X221" s="137"/>
      <c r="Y221" s="137" t="s">
        <v>14</v>
      </c>
      <c r="Z221" s="137" t="s">
        <v>14</v>
      </c>
      <c r="AA221" s="131">
        <f>IF(ISBLANK(#REF!),"",IF(K221&gt;5,ROUND(0.5*(K221-5),2),0))</f>
        <v>1.1599999999999999</v>
      </c>
      <c r="AB221" s="131">
        <f>IF(ISBLANK(#REF!),"",IF(L221="ΝΑΙ",6,(IF(M221="ΝΑΙ",4,0))))</f>
        <v>0</v>
      </c>
      <c r="AC221" s="131">
        <f>IF(ISBLANK(#REF!),"",IF(E221="ΠΕ23",IF(N221="ΝΑΙ",3,(IF(O221="ΝΑΙ",2,0))),IF(N221="ΝΑΙ",3,(IF(O221="ΝΑΙ",2,0)))))</f>
        <v>0</v>
      </c>
      <c r="AD221" s="131">
        <f>IF(ISBLANK(#REF!),"",MAX(AB221:AC221))</f>
        <v>0</v>
      </c>
      <c r="AE221" s="131">
        <f>IF(ISBLANK(#REF!),"",MIN(3,0.5*INT((P221*12+Q221+ROUND(R221/30,0))/6)))</f>
        <v>0</v>
      </c>
      <c r="AF221" s="131">
        <f>IF(ISBLANK(#REF!),"",0.25*(S221*12+T221+ROUND(U221/30,0)))</f>
        <v>0</v>
      </c>
      <c r="AG221" s="132">
        <f>IF(ISBLANK(#REF!),"",IF(V221&gt;=67%,7,0))</f>
        <v>0</v>
      </c>
      <c r="AH221" s="132">
        <f>IF(ISBLANK(#REF!),"",IF(W221&gt;=1,7,0))</f>
        <v>0</v>
      </c>
      <c r="AI221" s="132">
        <f>IF(ISBLANK(#REF!),"",IF(X221="ΠΟΛΥΤΕΚΝΟΣ",7,IF(X221="ΤΡΙΤΕΚΝΟΣ",3,0)))</f>
        <v>0</v>
      </c>
      <c r="AJ221" s="132">
        <f>IF(ISBLANK(#REF!),"",MAX(AG221:AI221))</f>
        <v>0</v>
      </c>
      <c r="AK221" s="187">
        <f>IF(ISBLANK(#REF!),"",AA221+SUM(AD221:AF221,AJ221))</f>
        <v>1.1599999999999999</v>
      </c>
    </row>
    <row r="222" spans="1:37" s="134" customFormat="1">
      <c r="A222" s="115">
        <f>IF(ISBLANK(#REF!),"",IF(ISNUMBER(A221),A221+1,1))</f>
        <v>212</v>
      </c>
      <c r="B222" s="134" t="s">
        <v>128</v>
      </c>
      <c r="C222" s="134" t="s">
        <v>431</v>
      </c>
      <c r="D222" s="134" t="s">
        <v>130</v>
      </c>
      <c r="E222" s="134" t="s">
        <v>41</v>
      </c>
      <c r="F222" s="134" t="s">
        <v>89</v>
      </c>
      <c r="G222" s="134" t="s">
        <v>61</v>
      </c>
      <c r="H222" s="134" t="s">
        <v>14</v>
      </c>
      <c r="I222" s="134" t="s">
        <v>13</v>
      </c>
      <c r="J222" s="135">
        <v>41668</v>
      </c>
      <c r="K222" s="136">
        <v>6.75</v>
      </c>
      <c r="L222" s="137"/>
      <c r="M222" s="137"/>
      <c r="N222" s="137"/>
      <c r="O222" s="137"/>
      <c r="P222" s="134">
        <v>0</v>
      </c>
      <c r="Q222" s="134">
        <v>0</v>
      </c>
      <c r="R222" s="134">
        <v>0</v>
      </c>
      <c r="S222" s="134">
        <v>0</v>
      </c>
      <c r="T222" s="134">
        <v>1</v>
      </c>
      <c r="U222" s="134">
        <v>0</v>
      </c>
      <c r="V222" s="138"/>
      <c r="W222" s="139"/>
      <c r="X222" s="137"/>
      <c r="Y222" s="137" t="s">
        <v>14</v>
      </c>
      <c r="Z222" s="137" t="s">
        <v>14</v>
      </c>
      <c r="AA222" s="131">
        <f>IF(ISBLANK(#REF!),"",IF(K222&gt;5,ROUND(0.5*(K222-5),2),0))</f>
        <v>0.88</v>
      </c>
      <c r="AB222" s="131">
        <f>IF(ISBLANK(#REF!),"",IF(L222="ΝΑΙ",6,(IF(M222="ΝΑΙ",4,0))))</f>
        <v>0</v>
      </c>
      <c r="AC222" s="131">
        <f>IF(ISBLANK(#REF!),"",IF(E222="ΠΕ23",IF(N222="ΝΑΙ",3,(IF(O222="ΝΑΙ",2,0))),IF(N222="ΝΑΙ",3,(IF(O222="ΝΑΙ",2,0)))))</f>
        <v>0</v>
      </c>
      <c r="AD222" s="131">
        <f>IF(ISBLANK(#REF!),"",MAX(AB222:AC222))</f>
        <v>0</v>
      </c>
      <c r="AE222" s="131">
        <f>IF(ISBLANK(#REF!),"",MIN(3,0.5*INT((P222*12+Q222+ROUND(R222/30,0))/6)))</f>
        <v>0</v>
      </c>
      <c r="AF222" s="131">
        <f>IF(ISBLANK(#REF!),"",0.25*(S222*12+T222+ROUND(U222/30,0)))</f>
        <v>0.25</v>
      </c>
      <c r="AG222" s="132">
        <f>IF(ISBLANK(#REF!),"",IF(V222&gt;=67%,7,0))</f>
        <v>0</v>
      </c>
      <c r="AH222" s="132">
        <f>IF(ISBLANK(#REF!),"",IF(W222&gt;=1,7,0))</f>
        <v>0</v>
      </c>
      <c r="AI222" s="132">
        <f>IF(ISBLANK(#REF!),"",IF(X222="ΠΟΛΥΤΕΚΝΟΣ",7,IF(X222="ΤΡΙΤΕΚΝΟΣ",3,0)))</f>
        <v>0</v>
      </c>
      <c r="AJ222" s="132">
        <f>IF(ISBLANK(#REF!),"",MAX(AG222:AI222))</f>
        <v>0</v>
      </c>
      <c r="AK222" s="187">
        <f>IF(ISBLANK(#REF!),"",AA222+SUM(AD222:AF222,AJ222))</f>
        <v>1.1299999999999999</v>
      </c>
    </row>
    <row r="223" spans="1:37" s="134" customFormat="1">
      <c r="A223" s="115">
        <f>IF(ISBLANK(#REF!),"",IF(ISNUMBER(A222),A222+1,1))</f>
        <v>213</v>
      </c>
      <c r="B223" s="134" t="s">
        <v>423</v>
      </c>
      <c r="C223" s="134" t="s">
        <v>424</v>
      </c>
      <c r="D223" s="134" t="s">
        <v>147</v>
      </c>
      <c r="E223" s="134" t="s">
        <v>41</v>
      </c>
      <c r="F223" s="134" t="s">
        <v>89</v>
      </c>
      <c r="G223" s="134" t="s">
        <v>61</v>
      </c>
      <c r="H223" s="134" t="s">
        <v>14</v>
      </c>
      <c r="I223" s="134" t="s">
        <v>13</v>
      </c>
      <c r="J223" s="135">
        <v>42678</v>
      </c>
      <c r="K223" s="136">
        <v>7.21</v>
      </c>
      <c r="L223" s="137"/>
      <c r="M223" s="137"/>
      <c r="N223" s="137"/>
      <c r="O223" s="137"/>
      <c r="P223" s="134">
        <v>0</v>
      </c>
      <c r="Q223" s="134">
        <v>0</v>
      </c>
      <c r="R223" s="134">
        <v>0</v>
      </c>
      <c r="S223" s="134">
        <v>0</v>
      </c>
      <c r="T223" s="134">
        <v>0</v>
      </c>
      <c r="U223" s="134">
        <v>0</v>
      </c>
      <c r="V223" s="138"/>
      <c r="W223" s="139"/>
      <c r="X223" s="137"/>
      <c r="Y223" s="137" t="s">
        <v>14</v>
      </c>
      <c r="Z223" s="137" t="s">
        <v>14</v>
      </c>
      <c r="AA223" s="131">
        <f>IF(ISBLANK(#REF!),"",IF(K223&gt;5,ROUND(0.5*(K223-5),2),0))</f>
        <v>1.1100000000000001</v>
      </c>
      <c r="AB223" s="131">
        <f>IF(ISBLANK(#REF!),"",IF(L223="ΝΑΙ",6,(IF(M223="ΝΑΙ",4,0))))</f>
        <v>0</v>
      </c>
      <c r="AC223" s="131">
        <f>IF(ISBLANK(#REF!),"",IF(E223="ΠΕ23",IF(N223="ΝΑΙ",3,(IF(O223="ΝΑΙ",2,0))),IF(N223="ΝΑΙ",3,(IF(O223="ΝΑΙ",2,0)))))</f>
        <v>0</v>
      </c>
      <c r="AD223" s="131">
        <f>IF(ISBLANK(#REF!),"",MAX(AB223:AC223))</f>
        <v>0</v>
      </c>
      <c r="AE223" s="131">
        <f>IF(ISBLANK(#REF!),"",MIN(3,0.5*INT((P223*12+Q223+ROUND(R223/30,0))/6)))</f>
        <v>0</v>
      </c>
      <c r="AF223" s="131">
        <f>IF(ISBLANK(#REF!),"",0.25*(S223*12+T223+ROUND(U223/30,0)))</f>
        <v>0</v>
      </c>
      <c r="AG223" s="132">
        <f>IF(ISBLANK(#REF!),"",IF(V223&gt;=67%,7,0))</f>
        <v>0</v>
      </c>
      <c r="AH223" s="132">
        <f>IF(ISBLANK(#REF!),"",IF(W223&gt;=1,7,0))</f>
        <v>0</v>
      </c>
      <c r="AI223" s="132">
        <f>IF(ISBLANK(#REF!),"",IF(X223="ΠΟΛΥΤΕΚΝΟΣ",7,IF(X223="ΤΡΙΤΕΚΝΟΣ",3,0)))</f>
        <v>0</v>
      </c>
      <c r="AJ223" s="132">
        <f>IF(ISBLANK(#REF!),"",MAX(AG223:AI223))</f>
        <v>0</v>
      </c>
      <c r="AK223" s="187">
        <f>IF(ISBLANK(#REF!),"",AA223+SUM(AD223:AF223,AJ223))</f>
        <v>1.1100000000000001</v>
      </c>
    </row>
    <row r="224" spans="1:37" s="134" customFormat="1">
      <c r="A224" s="115">
        <f>IF(ISBLANK(#REF!),"",IF(ISNUMBER(A223),A223+1,1))</f>
        <v>214</v>
      </c>
      <c r="B224" s="134" t="s">
        <v>408</v>
      </c>
      <c r="C224" s="134" t="s">
        <v>409</v>
      </c>
      <c r="D224" s="134" t="s">
        <v>147</v>
      </c>
      <c r="E224" s="134" t="s">
        <v>41</v>
      </c>
      <c r="F224" s="134" t="s">
        <v>89</v>
      </c>
      <c r="G224" s="134" t="s">
        <v>61</v>
      </c>
      <c r="H224" s="134" t="s">
        <v>14</v>
      </c>
      <c r="I224" s="134" t="s">
        <v>13</v>
      </c>
      <c r="J224" s="135">
        <v>41771</v>
      </c>
      <c r="K224" s="136">
        <v>7.2</v>
      </c>
      <c r="L224" s="137"/>
      <c r="M224" s="137"/>
      <c r="N224" s="137"/>
      <c r="O224" s="137"/>
      <c r="P224" s="134">
        <v>0</v>
      </c>
      <c r="Q224" s="134">
        <v>1</v>
      </c>
      <c r="R224" s="134">
        <v>22</v>
      </c>
      <c r="S224" s="134">
        <v>0</v>
      </c>
      <c r="T224" s="134">
        <v>0</v>
      </c>
      <c r="U224" s="134">
        <v>0</v>
      </c>
      <c r="V224" s="138"/>
      <c r="W224" s="139"/>
      <c r="X224" s="137"/>
      <c r="Y224" s="137" t="s">
        <v>14</v>
      </c>
      <c r="Z224" s="137" t="s">
        <v>14</v>
      </c>
      <c r="AA224" s="131">
        <f>IF(ISBLANK(#REF!),"",IF(K224&gt;5,ROUND(0.5*(K224-5),2),0))</f>
        <v>1.1000000000000001</v>
      </c>
      <c r="AB224" s="131">
        <f>IF(ISBLANK(#REF!),"",IF(L224="ΝΑΙ",6,(IF(M224="ΝΑΙ",4,0))))</f>
        <v>0</v>
      </c>
      <c r="AC224" s="131">
        <f>IF(ISBLANK(#REF!),"",IF(E224="ΠΕ23",IF(N224="ΝΑΙ",3,(IF(O224="ΝΑΙ",2,0))),IF(N224="ΝΑΙ",3,(IF(O224="ΝΑΙ",2,0)))))</f>
        <v>0</v>
      </c>
      <c r="AD224" s="131">
        <f>IF(ISBLANK(#REF!),"",MAX(AB224:AC224))</f>
        <v>0</v>
      </c>
      <c r="AE224" s="131">
        <f>IF(ISBLANK(#REF!),"",MIN(3,0.5*INT((P224*12+Q224+ROUND(R224/30,0))/6)))</f>
        <v>0</v>
      </c>
      <c r="AF224" s="131">
        <f>IF(ISBLANK(#REF!),"",0.25*(S224*12+T224+ROUND(U224/30,0)))</f>
        <v>0</v>
      </c>
      <c r="AG224" s="132">
        <f>IF(ISBLANK(#REF!),"",IF(V224&gt;=67%,7,0))</f>
        <v>0</v>
      </c>
      <c r="AH224" s="132">
        <f>IF(ISBLANK(#REF!),"",IF(W224&gt;=1,7,0))</f>
        <v>0</v>
      </c>
      <c r="AI224" s="132">
        <f>IF(ISBLANK(#REF!),"",IF(X224="ΠΟΛΥΤΕΚΝΟΣ",7,IF(X224="ΤΡΙΤΕΚΝΟΣ",3,0)))</f>
        <v>0</v>
      </c>
      <c r="AJ224" s="132">
        <f>IF(ISBLANK(#REF!),"",MAX(AG224:AI224))</f>
        <v>0</v>
      </c>
      <c r="AK224" s="187">
        <f>IF(ISBLANK(#REF!),"",AA224+SUM(AD224:AF224,AJ224))</f>
        <v>1.1000000000000001</v>
      </c>
    </row>
    <row r="225" spans="1:37" s="134" customFormat="1">
      <c r="A225" s="115">
        <f>IF(ISBLANK(#REF!),"",IF(ISNUMBER(A224),A224+1,1))</f>
        <v>215</v>
      </c>
      <c r="B225" s="134" t="s">
        <v>311</v>
      </c>
      <c r="C225" s="134" t="s">
        <v>120</v>
      </c>
      <c r="D225" s="134" t="s">
        <v>184</v>
      </c>
      <c r="E225" s="134" t="s">
        <v>41</v>
      </c>
      <c r="F225" s="134" t="s">
        <v>89</v>
      </c>
      <c r="G225" s="134" t="s">
        <v>61</v>
      </c>
      <c r="H225" s="134" t="s">
        <v>14</v>
      </c>
      <c r="I225" s="134" t="s">
        <v>13</v>
      </c>
      <c r="J225" s="135">
        <v>42079</v>
      </c>
      <c r="K225" s="136">
        <v>7.17</v>
      </c>
      <c r="L225" s="137"/>
      <c r="M225" s="137"/>
      <c r="N225" s="137"/>
      <c r="O225" s="137"/>
      <c r="P225" s="134">
        <v>0</v>
      </c>
      <c r="Q225" s="134">
        <v>0</v>
      </c>
      <c r="R225" s="134">
        <v>0</v>
      </c>
      <c r="S225" s="134">
        <v>0</v>
      </c>
      <c r="T225" s="134">
        <v>0</v>
      </c>
      <c r="U225" s="134">
        <v>0</v>
      </c>
      <c r="V225" s="138"/>
      <c r="W225" s="139"/>
      <c r="X225" s="137"/>
      <c r="Y225" s="137" t="s">
        <v>14</v>
      </c>
      <c r="Z225" s="137" t="s">
        <v>14</v>
      </c>
      <c r="AA225" s="131">
        <f>IF(ISBLANK(#REF!),"",IF(K225&gt;5,ROUND(0.5*(K225-5),2),0))</f>
        <v>1.0900000000000001</v>
      </c>
      <c r="AB225" s="131">
        <f>IF(ISBLANK(#REF!),"",IF(L225="ΝΑΙ",6,(IF(M225="ΝΑΙ",4,0))))</f>
        <v>0</v>
      </c>
      <c r="AC225" s="131">
        <f>IF(ISBLANK(#REF!),"",IF(E225="ΠΕ23",IF(N225="ΝΑΙ",3,(IF(O225="ΝΑΙ",2,0))),IF(N225="ΝΑΙ",3,(IF(O225="ΝΑΙ",2,0)))))</f>
        <v>0</v>
      </c>
      <c r="AD225" s="131">
        <f>IF(ISBLANK(#REF!),"",MAX(AB225:AC225))</f>
        <v>0</v>
      </c>
      <c r="AE225" s="131">
        <f>IF(ISBLANK(#REF!),"",MIN(3,0.5*INT((P225*12+Q225+ROUND(R225/30,0))/6)))</f>
        <v>0</v>
      </c>
      <c r="AF225" s="131">
        <f>IF(ISBLANK(#REF!),"",0.25*(S225*12+T225+ROUND(U225/30,0)))</f>
        <v>0</v>
      </c>
      <c r="AG225" s="132">
        <f>IF(ISBLANK(#REF!),"",IF(V225&gt;=67%,7,0))</f>
        <v>0</v>
      </c>
      <c r="AH225" s="132">
        <f>IF(ISBLANK(#REF!),"",IF(W225&gt;=1,7,0))</f>
        <v>0</v>
      </c>
      <c r="AI225" s="132">
        <f>IF(ISBLANK(#REF!),"",IF(X225="ΠΟΛΥΤΕΚΝΟΣ",7,IF(X225="ΤΡΙΤΕΚΝΟΣ",3,0)))</f>
        <v>0</v>
      </c>
      <c r="AJ225" s="132">
        <f>IF(ISBLANK(#REF!),"",MAX(AG225:AI225))</f>
        <v>0</v>
      </c>
      <c r="AK225" s="187">
        <f>IF(ISBLANK(#REF!),"",AA225+SUM(AD225:AF225,AJ225))</f>
        <v>1.0900000000000001</v>
      </c>
    </row>
    <row r="226" spans="1:37" s="134" customFormat="1" ht="30">
      <c r="A226" s="115">
        <f>IF(ISBLANK(#REF!),"",IF(ISNUMBER(A225),A225+1,1))</f>
        <v>216</v>
      </c>
      <c r="B226" s="148" t="s">
        <v>810</v>
      </c>
      <c r="C226" s="148" t="s">
        <v>811</v>
      </c>
      <c r="D226" s="148" t="s">
        <v>812</v>
      </c>
      <c r="E226" s="134" t="s">
        <v>41</v>
      </c>
      <c r="F226" s="134" t="s">
        <v>89</v>
      </c>
      <c r="G226" s="134" t="s">
        <v>61</v>
      </c>
      <c r="H226" s="134" t="s">
        <v>14</v>
      </c>
      <c r="I226" s="134" t="s">
        <v>13</v>
      </c>
      <c r="J226" s="135">
        <v>42306</v>
      </c>
      <c r="K226" s="136">
        <v>7.18</v>
      </c>
      <c r="L226" s="137"/>
      <c r="M226" s="137"/>
      <c r="N226" s="137"/>
      <c r="O226" s="137"/>
      <c r="P226" s="134">
        <v>0</v>
      </c>
      <c r="Q226" s="134">
        <v>0</v>
      </c>
      <c r="R226" s="134">
        <v>0</v>
      </c>
      <c r="S226" s="134">
        <v>0</v>
      </c>
      <c r="T226" s="134">
        <v>0</v>
      </c>
      <c r="U226" s="134">
        <v>0</v>
      </c>
      <c r="V226" s="138"/>
      <c r="W226" s="139"/>
      <c r="X226" s="137"/>
      <c r="Y226" s="137" t="s">
        <v>14</v>
      </c>
      <c r="Z226" s="137" t="s">
        <v>14</v>
      </c>
      <c r="AA226" s="131">
        <f>IF(ISBLANK(#REF!),"",IF(K226&gt;5,ROUND(0.5*(K226-5),2),0))</f>
        <v>1.0900000000000001</v>
      </c>
      <c r="AB226" s="131">
        <f>IF(ISBLANK(#REF!),"",IF(L226="ΝΑΙ",6,(IF(M226="ΝΑΙ",4,0))))</f>
        <v>0</v>
      </c>
      <c r="AC226" s="131">
        <f>IF(ISBLANK(#REF!),"",IF(E226="ΠΕ23",IF(N226="ΝΑΙ",3,(IF(O226="ΝΑΙ",2,0))),IF(N226="ΝΑΙ",3,(IF(O226="ΝΑΙ",2,0)))))</f>
        <v>0</v>
      </c>
      <c r="AD226" s="131">
        <f>IF(ISBLANK(#REF!),"",MAX(AB226:AC226))</f>
        <v>0</v>
      </c>
      <c r="AE226" s="131">
        <f>IF(ISBLANK(#REF!),"",MIN(3,0.5*INT((P226*12+Q226+ROUND(R226/30,0))/6)))</f>
        <v>0</v>
      </c>
      <c r="AF226" s="131">
        <f>IF(ISBLANK(#REF!),"",0.25*(S226*12+T226+ROUND(U226/30,0)))</f>
        <v>0</v>
      </c>
      <c r="AG226" s="132">
        <f>IF(ISBLANK(#REF!),"",IF(V226&gt;=67%,7,0))</f>
        <v>0</v>
      </c>
      <c r="AH226" s="132">
        <f>IF(ISBLANK(#REF!),"",IF(W226&gt;=1,7,0))</f>
        <v>0</v>
      </c>
      <c r="AI226" s="132">
        <f>IF(ISBLANK(#REF!),"",IF(X226="ΠΟΛΥΤΕΚΝΟΣ",7,IF(X226="ΤΡΙΤΕΚΝΟΣ",3,0)))</f>
        <v>0</v>
      </c>
      <c r="AJ226" s="132">
        <f>IF(ISBLANK(#REF!),"",MAX(AG226:AI226))</f>
        <v>0</v>
      </c>
      <c r="AK226" s="187">
        <f>IF(ISBLANK(#REF!),"",AA226+SUM(AD226:AF226,AJ226))</f>
        <v>1.0900000000000001</v>
      </c>
    </row>
    <row r="227" spans="1:37" s="134" customFormat="1">
      <c r="A227" s="115">
        <f>IF(ISBLANK(#REF!),"",IF(ISNUMBER(A226),A226+1,1))</f>
        <v>217</v>
      </c>
      <c r="B227" s="134" t="s">
        <v>406</v>
      </c>
      <c r="C227" s="134" t="s">
        <v>407</v>
      </c>
      <c r="D227" s="134" t="s">
        <v>96</v>
      </c>
      <c r="E227" s="134" t="s">
        <v>41</v>
      </c>
      <c r="F227" s="134" t="s">
        <v>89</v>
      </c>
      <c r="G227" s="134" t="s">
        <v>61</v>
      </c>
      <c r="H227" s="134" t="s">
        <v>14</v>
      </c>
      <c r="I227" s="134" t="s">
        <v>13</v>
      </c>
      <c r="J227" s="135">
        <v>42479</v>
      </c>
      <c r="K227" s="136">
        <v>7.1</v>
      </c>
      <c r="L227" s="137"/>
      <c r="M227" s="137"/>
      <c r="N227" s="137"/>
      <c r="O227" s="137"/>
      <c r="P227" s="134">
        <v>0</v>
      </c>
      <c r="Q227" s="134">
        <v>0</v>
      </c>
      <c r="R227" s="134">
        <v>0</v>
      </c>
      <c r="S227" s="134">
        <v>0</v>
      </c>
      <c r="T227" s="134">
        <v>0</v>
      </c>
      <c r="U227" s="134">
        <v>0</v>
      </c>
      <c r="V227" s="138"/>
      <c r="W227" s="139"/>
      <c r="X227" s="137"/>
      <c r="Y227" s="137" t="s">
        <v>14</v>
      </c>
      <c r="Z227" s="137" t="s">
        <v>14</v>
      </c>
      <c r="AA227" s="131">
        <f>IF(ISBLANK(#REF!),"",IF(K227&gt;5,ROUND(0.5*(K227-5),2),0))</f>
        <v>1.05</v>
      </c>
      <c r="AB227" s="131">
        <f>IF(ISBLANK(#REF!),"",IF(L227="ΝΑΙ",6,(IF(M227="ΝΑΙ",4,0))))</f>
        <v>0</v>
      </c>
      <c r="AC227" s="131">
        <f>IF(ISBLANK(#REF!),"",IF(E227="ΠΕ23",IF(N227="ΝΑΙ",3,(IF(O227="ΝΑΙ",2,0))),IF(N227="ΝΑΙ",3,(IF(O227="ΝΑΙ",2,0)))))</f>
        <v>0</v>
      </c>
      <c r="AD227" s="131">
        <f>IF(ISBLANK(#REF!),"",MAX(AB227:AC227))</f>
        <v>0</v>
      </c>
      <c r="AE227" s="131">
        <f>IF(ISBLANK(#REF!),"",MIN(3,0.5*INT((P227*12+Q227+ROUND(R227/30,0))/6)))</f>
        <v>0</v>
      </c>
      <c r="AF227" s="131">
        <f>IF(ISBLANK(#REF!),"",0.25*(S227*12+T227+ROUND(U227/30,0)))</f>
        <v>0</v>
      </c>
      <c r="AG227" s="132">
        <f>IF(ISBLANK(#REF!),"",IF(V227&gt;=67%,7,0))</f>
        <v>0</v>
      </c>
      <c r="AH227" s="132">
        <f>IF(ISBLANK(#REF!),"",IF(W227&gt;=1,7,0))</f>
        <v>0</v>
      </c>
      <c r="AI227" s="132">
        <f>IF(ISBLANK(#REF!),"",IF(X227="ΠΟΛΥΤΕΚΝΟΣ",7,IF(X227="ΤΡΙΤΕΚΝΟΣ",3,0)))</f>
        <v>0</v>
      </c>
      <c r="AJ227" s="132">
        <f>IF(ISBLANK(#REF!),"",MAX(AG227:AI227))</f>
        <v>0</v>
      </c>
      <c r="AK227" s="187">
        <f>IF(ISBLANK(#REF!),"",AA227+SUM(AD227:AF227,AJ227))</f>
        <v>1.05</v>
      </c>
    </row>
    <row r="228" spans="1:37" s="134" customFormat="1">
      <c r="A228" s="115">
        <f>IF(ISBLANK(#REF!),"",IF(ISNUMBER(A227),A227+1,1))</f>
        <v>218</v>
      </c>
      <c r="B228" s="134" t="s">
        <v>366</v>
      </c>
      <c r="C228" s="134" t="s">
        <v>367</v>
      </c>
      <c r="D228" s="134" t="s">
        <v>112</v>
      </c>
      <c r="E228" s="134" t="s">
        <v>41</v>
      </c>
      <c r="F228" s="134" t="s">
        <v>89</v>
      </c>
      <c r="G228" s="134" t="s">
        <v>61</v>
      </c>
      <c r="H228" s="134" t="s">
        <v>14</v>
      </c>
      <c r="I228" s="134" t="s">
        <v>13</v>
      </c>
      <c r="J228" s="135">
        <v>41432</v>
      </c>
      <c r="K228" s="136">
        <v>7.06</v>
      </c>
      <c r="L228" s="137"/>
      <c r="M228" s="137"/>
      <c r="N228" s="137"/>
      <c r="O228" s="137"/>
      <c r="P228" s="148">
        <v>0</v>
      </c>
      <c r="Q228" s="148">
        <v>0</v>
      </c>
      <c r="R228" s="148">
        <v>0</v>
      </c>
      <c r="S228" s="148">
        <v>0</v>
      </c>
      <c r="T228" s="148">
        <v>0</v>
      </c>
      <c r="U228" s="148">
        <v>0</v>
      </c>
      <c r="V228" s="146"/>
      <c r="W228" s="147"/>
      <c r="X228" s="137"/>
      <c r="Y228" s="137" t="s">
        <v>14</v>
      </c>
      <c r="Z228" s="137" t="s">
        <v>14</v>
      </c>
      <c r="AA228" s="131">
        <f>IF(ISBLANK(#REF!),"",IF(K228&gt;5,ROUND(0.5*(K228-5),2),0))</f>
        <v>1.03</v>
      </c>
      <c r="AB228" s="131">
        <f>IF(ISBLANK(#REF!),"",IF(L228="ΝΑΙ",6,(IF(M228="ΝΑΙ",4,0))))</f>
        <v>0</v>
      </c>
      <c r="AC228" s="131">
        <f>IF(ISBLANK(#REF!),"",IF(E228="ΠΕ23",IF(N228="ΝΑΙ",3,(IF(O228="ΝΑΙ",2,0))),IF(N228="ΝΑΙ",3,(IF(O228="ΝΑΙ",2,0)))))</f>
        <v>0</v>
      </c>
      <c r="AD228" s="131">
        <f>IF(ISBLANK(#REF!),"",MAX(AB228:AC228))</f>
        <v>0</v>
      </c>
      <c r="AE228" s="131">
        <f>IF(ISBLANK(#REF!),"",MIN(3,0.5*INT((P228*12+Q228+ROUND(R228/30,0))/6)))</f>
        <v>0</v>
      </c>
      <c r="AF228" s="131">
        <f>IF(ISBLANK(#REF!),"",0.25*(S228*12+T228+ROUND(U228/30,0)))</f>
        <v>0</v>
      </c>
      <c r="AG228" s="132">
        <f>IF(ISBLANK(#REF!),"",IF(V228&gt;=67%,7,0))</f>
        <v>0</v>
      </c>
      <c r="AH228" s="132">
        <f>IF(ISBLANK(#REF!),"",IF(W228&gt;=1,7,0))</f>
        <v>0</v>
      </c>
      <c r="AI228" s="132">
        <f>IF(ISBLANK(#REF!),"",IF(X228="ΠΟΛΥΤΕΚΝΟΣ",7,IF(X228="ΤΡΙΤΕΚΝΟΣ",3,0)))</f>
        <v>0</v>
      </c>
      <c r="AJ228" s="132">
        <f>IF(ISBLANK(#REF!),"",MAX(AG228:AI228))</f>
        <v>0</v>
      </c>
      <c r="AK228" s="187">
        <f>IF(ISBLANK(#REF!),"",AA228+SUM(AD228:AF228,AJ228))</f>
        <v>1.03</v>
      </c>
    </row>
    <row r="229" spans="1:37" s="134" customFormat="1">
      <c r="A229" s="115">
        <f>IF(ISBLANK(#REF!),"",IF(ISNUMBER(A228),A228+1,1))</f>
        <v>219</v>
      </c>
      <c r="B229" s="134" t="s">
        <v>425</v>
      </c>
      <c r="C229" s="134" t="s">
        <v>136</v>
      </c>
      <c r="D229" s="134" t="s">
        <v>127</v>
      </c>
      <c r="E229" s="134" t="s">
        <v>41</v>
      </c>
      <c r="F229" s="134" t="s">
        <v>89</v>
      </c>
      <c r="G229" s="134" t="s">
        <v>61</v>
      </c>
      <c r="H229" s="134" t="s">
        <v>14</v>
      </c>
      <c r="I229" s="134" t="s">
        <v>13</v>
      </c>
      <c r="J229" s="135">
        <v>41934</v>
      </c>
      <c r="K229" s="136">
        <v>7.03</v>
      </c>
      <c r="L229" s="137"/>
      <c r="M229" s="137"/>
      <c r="N229" s="137"/>
      <c r="O229" s="137"/>
      <c r="P229" s="134">
        <v>0</v>
      </c>
      <c r="Q229" s="134">
        <v>0</v>
      </c>
      <c r="R229" s="134">
        <v>0</v>
      </c>
      <c r="S229" s="134">
        <v>0</v>
      </c>
      <c r="T229" s="134">
        <v>0</v>
      </c>
      <c r="U229" s="134">
        <v>0</v>
      </c>
      <c r="V229" s="138"/>
      <c r="W229" s="139"/>
      <c r="X229" s="137"/>
      <c r="Y229" s="137" t="s">
        <v>14</v>
      </c>
      <c r="Z229" s="137" t="s">
        <v>14</v>
      </c>
      <c r="AA229" s="131">
        <f>IF(ISBLANK(#REF!),"",IF(K229&gt;5,ROUND(0.5*(K229-5),2),0))</f>
        <v>1.02</v>
      </c>
      <c r="AB229" s="131">
        <f>IF(ISBLANK(#REF!),"",IF(L229="ΝΑΙ",6,(IF(M229="ΝΑΙ",4,0))))</f>
        <v>0</v>
      </c>
      <c r="AC229" s="131">
        <f>IF(ISBLANK(#REF!),"",IF(E229="ΠΕ23",IF(N229="ΝΑΙ",3,(IF(O229="ΝΑΙ",2,0))),IF(N229="ΝΑΙ",3,(IF(O229="ΝΑΙ",2,0)))))</f>
        <v>0</v>
      </c>
      <c r="AD229" s="131">
        <f>IF(ISBLANK(#REF!),"",MAX(AB229:AC229))</f>
        <v>0</v>
      </c>
      <c r="AE229" s="131">
        <f>IF(ISBLANK(#REF!),"",MIN(3,0.5*INT((P229*12+Q229+ROUND(R229/30,0))/6)))</f>
        <v>0</v>
      </c>
      <c r="AF229" s="131">
        <f>IF(ISBLANK(#REF!),"",0.25*(S229*12+T229+ROUND(U229/30,0)))</f>
        <v>0</v>
      </c>
      <c r="AG229" s="132">
        <f>IF(ISBLANK(#REF!),"",IF(V229&gt;=67%,7,0))</f>
        <v>0</v>
      </c>
      <c r="AH229" s="132">
        <f>IF(ISBLANK(#REF!),"",IF(W229&gt;=1,7,0))</f>
        <v>0</v>
      </c>
      <c r="AI229" s="132">
        <f>IF(ISBLANK(#REF!),"",IF(X229="ΠΟΛΥΤΕΚΝΟΣ",7,IF(X229="ΤΡΙΤΕΚΝΟΣ",3,0)))</f>
        <v>0</v>
      </c>
      <c r="AJ229" s="132">
        <f>IF(ISBLANK(#REF!),"",MAX(AG229:AI229))</f>
        <v>0</v>
      </c>
      <c r="AK229" s="187">
        <f>IF(ISBLANK(#REF!),"",AA229+SUM(AD229:AF229,AJ229))</f>
        <v>1.02</v>
      </c>
    </row>
    <row r="230" spans="1:37" s="134" customFormat="1">
      <c r="A230" s="115">
        <f>IF(ISBLANK(#REF!),"",IF(ISNUMBER(A229),A229+1,1))</f>
        <v>220</v>
      </c>
      <c r="B230" s="134" t="s">
        <v>298</v>
      </c>
      <c r="C230" s="134" t="s">
        <v>98</v>
      </c>
      <c r="D230" s="134" t="s">
        <v>107</v>
      </c>
      <c r="E230" s="134" t="s">
        <v>41</v>
      </c>
      <c r="F230" s="134" t="s">
        <v>89</v>
      </c>
      <c r="G230" s="134" t="s">
        <v>61</v>
      </c>
      <c r="H230" s="134" t="s">
        <v>14</v>
      </c>
      <c r="I230" s="134" t="s">
        <v>13</v>
      </c>
      <c r="J230" s="135">
        <v>40533</v>
      </c>
      <c r="K230" s="136">
        <v>6.85</v>
      </c>
      <c r="L230" s="137"/>
      <c r="M230" s="137"/>
      <c r="N230" s="137"/>
      <c r="O230" s="137"/>
      <c r="P230" s="148">
        <v>0</v>
      </c>
      <c r="Q230" s="148">
        <v>0</v>
      </c>
      <c r="R230" s="148">
        <v>0</v>
      </c>
      <c r="S230" s="148">
        <v>0</v>
      </c>
      <c r="T230" s="148">
        <v>0</v>
      </c>
      <c r="U230" s="148">
        <v>0</v>
      </c>
      <c r="V230" s="146"/>
      <c r="W230" s="147"/>
      <c r="X230" s="137"/>
      <c r="Y230" s="137" t="s">
        <v>14</v>
      </c>
      <c r="Z230" s="137" t="s">
        <v>14</v>
      </c>
      <c r="AA230" s="131">
        <f>IF(ISBLANK(#REF!),"",IF(K230&gt;5,ROUND(0.5*(K230-5),2),0))</f>
        <v>0.93</v>
      </c>
      <c r="AB230" s="131">
        <f>IF(ISBLANK(#REF!),"",IF(L230="ΝΑΙ",6,(IF(M230="ΝΑΙ",4,0))))</f>
        <v>0</v>
      </c>
      <c r="AC230" s="131">
        <f>IF(ISBLANK(#REF!),"",IF(E230="ΠΕ23",IF(N230="ΝΑΙ",3,(IF(O230="ΝΑΙ",2,0))),IF(N230="ΝΑΙ",3,(IF(O230="ΝΑΙ",2,0)))))</f>
        <v>0</v>
      </c>
      <c r="AD230" s="131">
        <f>IF(ISBLANK(#REF!),"",MAX(AB230:AC230))</f>
        <v>0</v>
      </c>
      <c r="AE230" s="131">
        <f>IF(ISBLANK(#REF!),"",MIN(3,0.5*INT((P230*12+Q230+ROUND(R230/30,0))/6)))</f>
        <v>0</v>
      </c>
      <c r="AF230" s="131">
        <f>IF(ISBLANK(#REF!),"",0.25*(S230*12+T230+ROUND(U230/30,0)))</f>
        <v>0</v>
      </c>
      <c r="AG230" s="132">
        <f>IF(ISBLANK(#REF!),"",IF(V230&gt;=67%,7,0))</f>
        <v>0</v>
      </c>
      <c r="AH230" s="132">
        <f>IF(ISBLANK(#REF!),"",IF(W230&gt;=1,7,0))</f>
        <v>0</v>
      </c>
      <c r="AI230" s="132">
        <f>IF(ISBLANK(#REF!),"",IF(X230="ΠΟΛΥΤΕΚΝΟΣ",7,IF(X230="ΤΡΙΤΕΚΝΟΣ",3,0)))</f>
        <v>0</v>
      </c>
      <c r="AJ230" s="132">
        <f>IF(ISBLANK(#REF!),"",MAX(AG230:AI230))</f>
        <v>0</v>
      </c>
      <c r="AK230" s="187">
        <f>IF(ISBLANK(#REF!),"",AA230+SUM(AD230:AF230,AJ230))</f>
        <v>0.93</v>
      </c>
    </row>
    <row r="231" spans="1:37" s="134" customFormat="1">
      <c r="A231" s="115">
        <f>IF(ISBLANK(#REF!),"",IF(ISNUMBER(A230),A230+1,1))</f>
        <v>221</v>
      </c>
      <c r="B231" s="134" t="s">
        <v>355</v>
      </c>
      <c r="C231" s="148" t="s">
        <v>294</v>
      </c>
      <c r="D231" s="134" t="s">
        <v>356</v>
      </c>
      <c r="E231" s="148" t="s">
        <v>41</v>
      </c>
      <c r="F231" s="148" t="s">
        <v>89</v>
      </c>
      <c r="G231" s="134" t="s">
        <v>61</v>
      </c>
      <c r="H231" s="134" t="s">
        <v>14</v>
      </c>
      <c r="I231" s="134" t="s">
        <v>13</v>
      </c>
      <c r="J231" s="135">
        <v>42124</v>
      </c>
      <c r="K231" s="149">
        <v>6.84</v>
      </c>
      <c r="L231" s="148"/>
      <c r="M231" s="137"/>
      <c r="N231" s="137"/>
      <c r="O231" s="137"/>
      <c r="P231" s="148">
        <v>0</v>
      </c>
      <c r="Q231" s="148">
        <v>0</v>
      </c>
      <c r="R231" s="148">
        <v>0</v>
      </c>
      <c r="S231" s="148">
        <v>0</v>
      </c>
      <c r="T231" s="148">
        <v>0</v>
      </c>
      <c r="U231" s="148">
        <v>0</v>
      </c>
      <c r="V231" s="146"/>
      <c r="W231" s="147"/>
      <c r="X231" s="148"/>
      <c r="Y231" s="137" t="s">
        <v>14</v>
      </c>
      <c r="Z231" s="137" t="s">
        <v>14</v>
      </c>
      <c r="AA231" s="131">
        <f>IF(ISBLANK(#REF!),"",IF(K231&gt;5,ROUND(0.5*(K231-5),2),0))</f>
        <v>0.92</v>
      </c>
      <c r="AB231" s="131">
        <f>IF(ISBLANK(#REF!),"",IF(L231="ΝΑΙ",6,(IF(M231="ΝΑΙ",4,0))))</f>
        <v>0</v>
      </c>
      <c r="AC231" s="131">
        <f>IF(ISBLANK(#REF!),"",IF(E231="ΠΕ23",IF(N231="ΝΑΙ",3,(IF(O231="ΝΑΙ",2,0))),IF(N231="ΝΑΙ",3,(IF(O231="ΝΑΙ",2,0)))))</f>
        <v>0</v>
      </c>
      <c r="AD231" s="131">
        <f>IF(ISBLANK(#REF!),"",MAX(AB231:AC231))</f>
        <v>0</v>
      </c>
      <c r="AE231" s="131">
        <f>IF(ISBLANK(#REF!),"",MIN(3,0.5*INT((P231*12+Q231+ROUND(R231/30,0))/6)))</f>
        <v>0</v>
      </c>
      <c r="AF231" s="131">
        <f>IF(ISBLANK(#REF!),"",0.25*(S231*12+T231+ROUND(U231/30,0)))</f>
        <v>0</v>
      </c>
      <c r="AG231" s="132">
        <f>IF(ISBLANK(#REF!),"",IF(V231&gt;=67%,7,0))</f>
        <v>0</v>
      </c>
      <c r="AH231" s="132">
        <f>IF(ISBLANK(#REF!),"",IF(W231&gt;=1,7,0))</f>
        <v>0</v>
      </c>
      <c r="AI231" s="132">
        <f>IF(ISBLANK(#REF!),"",IF(X231="ΠΟΛΥΤΕΚΝΟΣ",7,IF(X231="ΤΡΙΤΕΚΝΟΣ",3,0)))</f>
        <v>0</v>
      </c>
      <c r="AJ231" s="132">
        <f>IF(ISBLANK(#REF!),"",MAX(AG231:AI231))</f>
        <v>0</v>
      </c>
      <c r="AK231" s="187">
        <f>IF(ISBLANK(#REF!),"",AA231+SUM(AD231:AF231,AJ231))</f>
        <v>0.92</v>
      </c>
    </row>
    <row r="232" spans="1:37" s="134" customFormat="1">
      <c r="A232" s="115">
        <f>IF(ISBLANK(#REF!),"",IF(ISNUMBER(A231),A231+1,1))</f>
        <v>222</v>
      </c>
      <c r="B232" s="134" t="s">
        <v>404</v>
      </c>
      <c r="C232" s="134" t="s">
        <v>112</v>
      </c>
      <c r="D232" s="134" t="s">
        <v>107</v>
      </c>
      <c r="E232" s="134" t="s">
        <v>41</v>
      </c>
      <c r="F232" s="134" t="s">
        <v>89</v>
      </c>
      <c r="G232" s="134" t="s">
        <v>61</v>
      </c>
      <c r="H232" s="134" t="s">
        <v>14</v>
      </c>
      <c r="I232" s="134" t="s">
        <v>13</v>
      </c>
      <c r="J232" s="135">
        <v>40344</v>
      </c>
      <c r="K232" s="136">
        <v>6.8</v>
      </c>
      <c r="L232" s="137"/>
      <c r="M232" s="137"/>
      <c r="N232" s="137"/>
      <c r="O232" s="137"/>
      <c r="P232" s="134">
        <v>0</v>
      </c>
      <c r="Q232" s="134">
        <v>0</v>
      </c>
      <c r="R232" s="134">
        <v>0</v>
      </c>
      <c r="S232" s="134">
        <v>0</v>
      </c>
      <c r="T232" s="134">
        <v>0</v>
      </c>
      <c r="U232" s="134">
        <v>0</v>
      </c>
      <c r="V232" s="138"/>
      <c r="W232" s="139"/>
      <c r="X232" s="137"/>
      <c r="Y232" s="137" t="s">
        <v>14</v>
      </c>
      <c r="Z232" s="137" t="s">
        <v>14</v>
      </c>
      <c r="AA232" s="131">
        <f>IF(ISBLANK(#REF!),"",IF(K232&gt;5,ROUND(0.5*(K232-5),2),0))</f>
        <v>0.9</v>
      </c>
      <c r="AB232" s="131">
        <f>IF(ISBLANK(#REF!),"",IF(L232="ΝΑΙ",6,(IF(M232="ΝΑΙ",4,0))))</f>
        <v>0</v>
      </c>
      <c r="AC232" s="131">
        <f>IF(ISBLANK(#REF!),"",IF(E232="ΠΕ23",IF(N232="ΝΑΙ",3,(IF(O232="ΝΑΙ",2,0))),IF(N232="ΝΑΙ",3,(IF(O232="ΝΑΙ",2,0)))))</f>
        <v>0</v>
      </c>
      <c r="AD232" s="131">
        <f>IF(ISBLANK(#REF!),"",MAX(AB232:AC232))</f>
        <v>0</v>
      </c>
      <c r="AE232" s="131">
        <f>IF(ISBLANK(#REF!),"",MIN(3,0.5*INT((P232*12+Q232+ROUND(R232/30,0))/6)))</f>
        <v>0</v>
      </c>
      <c r="AF232" s="131">
        <f>IF(ISBLANK(#REF!),"",0.25*(S232*12+T232+ROUND(U232/30,0)))</f>
        <v>0</v>
      </c>
      <c r="AG232" s="132">
        <f>IF(ISBLANK(#REF!),"",IF(V232&gt;=67%,7,0))</f>
        <v>0</v>
      </c>
      <c r="AH232" s="132">
        <f>IF(ISBLANK(#REF!),"",IF(W232&gt;=1,7,0))</f>
        <v>0</v>
      </c>
      <c r="AI232" s="132">
        <f>IF(ISBLANK(#REF!),"",IF(X232="ΠΟΛΥΤΕΚΝΟΣ",7,IF(X232="ΤΡΙΤΕΚΝΟΣ",3,0)))</f>
        <v>0</v>
      </c>
      <c r="AJ232" s="132">
        <f>IF(ISBLANK(#REF!),"",MAX(AG232:AI232))</f>
        <v>0</v>
      </c>
      <c r="AK232" s="187">
        <f>IF(ISBLANK(#REF!),"",AA232+SUM(AD232:AF232,AJ232))</f>
        <v>0.9</v>
      </c>
    </row>
    <row r="233" spans="1:37" s="134" customFormat="1">
      <c r="A233" s="115">
        <f>IF(ISBLANK(#REF!),"",IF(ISNUMBER(A232),A232+1,1))</f>
        <v>223</v>
      </c>
      <c r="B233" s="134" t="s">
        <v>370</v>
      </c>
      <c r="C233" s="134" t="s">
        <v>371</v>
      </c>
      <c r="D233" s="134" t="s">
        <v>96</v>
      </c>
      <c r="E233" s="134" t="s">
        <v>41</v>
      </c>
      <c r="F233" s="134" t="s">
        <v>89</v>
      </c>
      <c r="G233" s="134" t="s">
        <v>61</v>
      </c>
      <c r="H233" s="134" t="s">
        <v>14</v>
      </c>
      <c r="I233" s="134" t="s">
        <v>13</v>
      </c>
      <c r="J233" s="135">
        <v>41094</v>
      </c>
      <c r="K233" s="136">
        <v>6.8</v>
      </c>
      <c r="L233" s="137"/>
      <c r="M233" s="137"/>
      <c r="N233" s="137"/>
      <c r="O233" s="137"/>
      <c r="P233" s="134">
        <v>0</v>
      </c>
      <c r="Q233" s="134">
        <v>0</v>
      </c>
      <c r="R233" s="134">
        <v>0</v>
      </c>
      <c r="S233" s="134">
        <v>0</v>
      </c>
      <c r="T233" s="134">
        <v>0</v>
      </c>
      <c r="U233" s="134">
        <v>0</v>
      </c>
      <c r="V233" s="138"/>
      <c r="W233" s="139"/>
      <c r="X233" s="137"/>
      <c r="Y233" s="137" t="s">
        <v>14</v>
      </c>
      <c r="Z233" s="137" t="s">
        <v>14</v>
      </c>
      <c r="AA233" s="131">
        <f>IF(ISBLANK(#REF!),"",IF(K233&gt;5,ROUND(0.5*(K233-5),2),0))</f>
        <v>0.9</v>
      </c>
      <c r="AB233" s="131">
        <f>IF(ISBLANK(#REF!),"",IF(L233="ΝΑΙ",6,(IF(M233="ΝΑΙ",4,0))))</f>
        <v>0</v>
      </c>
      <c r="AC233" s="131">
        <f>IF(ISBLANK(#REF!),"",IF(E233="ΠΕ23",IF(N233="ΝΑΙ",3,(IF(O233="ΝΑΙ",2,0))),IF(N233="ΝΑΙ",3,(IF(O233="ΝΑΙ",2,0)))))</f>
        <v>0</v>
      </c>
      <c r="AD233" s="131">
        <f>IF(ISBLANK(#REF!),"",MAX(AB233:AC233))</f>
        <v>0</v>
      </c>
      <c r="AE233" s="131">
        <f>IF(ISBLANK(#REF!),"",MIN(3,0.5*INT((P233*12+Q233+ROUND(R233/30,0))/6)))</f>
        <v>0</v>
      </c>
      <c r="AF233" s="131">
        <f>IF(ISBLANK(#REF!),"",0.25*(S233*12+T233+ROUND(U233/30,0)))</f>
        <v>0</v>
      </c>
      <c r="AG233" s="132">
        <f>IF(ISBLANK(#REF!),"",IF(V233&gt;=67%,7,0))</f>
        <v>0</v>
      </c>
      <c r="AH233" s="132">
        <f>IF(ISBLANK(#REF!),"",IF(W233&gt;=1,7,0))</f>
        <v>0</v>
      </c>
      <c r="AI233" s="132">
        <f>IF(ISBLANK(#REF!),"",IF(X233="ΠΟΛΥΤΕΚΝΟΣ",7,IF(X233="ΤΡΙΤΕΚΝΟΣ",3,0)))</f>
        <v>0</v>
      </c>
      <c r="AJ233" s="132">
        <f>IF(ISBLANK(#REF!),"",MAX(AG233:AI233))</f>
        <v>0</v>
      </c>
      <c r="AK233" s="187">
        <f>IF(ISBLANK(#REF!),"",AA233+SUM(AD233:AF233,AJ233))</f>
        <v>0.9</v>
      </c>
    </row>
    <row r="234" spans="1:37" s="134" customFormat="1">
      <c r="A234" s="115">
        <f>IF(ISBLANK(#REF!),"",IF(ISNUMBER(A233),A233+1,1))</f>
        <v>224</v>
      </c>
      <c r="B234" s="134" t="s">
        <v>464</v>
      </c>
      <c r="C234" s="134" t="s">
        <v>98</v>
      </c>
      <c r="D234" s="134" t="s">
        <v>465</v>
      </c>
      <c r="E234" s="134" t="s">
        <v>42</v>
      </c>
      <c r="F234" s="134" t="s">
        <v>89</v>
      </c>
      <c r="G234" s="134" t="s">
        <v>61</v>
      </c>
      <c r="H234" s="134" t="s">
        <v>12</v>
      </c>
      <c r="I234" s="134" t="s">
        <v>11</v>
      </c>
      <c r="J234" s="135">
        <v>35620</v>
      </c>
      <c r="K234" s="136">
        <v>6.3</v>
      </c>
      <c r="L234" s="137"/>
      <c r="M234" s="137" t="s">
        <v>12</v>
      </c>
      <c r="N234" s="137"/>
      <c r="O234" s="137"/>
      <c r="P234" s="134">
        <v>2</v>
      </c>
      <c r="Q234" s="134">
        <v>11</v>
      </c>
      <c r="R234" s="134">
        <v>19</v>
      </c>
      <c r="S234" s="134">
        <v>4</v>
      </c>
      <c r="T234" s="134">
        <v>8</v>
      </c>
      <c r="U234" s="134">
        <v>25</v>
      </c>
      <c r="V234" s="138"/>
      <c r="W234" s="139"/>
      <c r="X234" s="137"/>
      <c r="Y234" s="137" t="s">
        <v>14</v>
      </c>
      <c r="Z234" s="137" t="s">
        <v>14</v>
      </c>
      <c r="AA234" s="131">
        <f>IF(ISBLANK(#REF!),"",IF(K234&gt;5,ROUND(0.5*(K234-5),2),0))</f>
        <v>0.65</v>
      </c>
      <c r="AB234" s="131">
        <f>IF(ISBLANK(#REF!),"",IF(L234="ΝΑΙ",6,(IF(M234="ΝΑΙ",4,0))))</f>
        <v>4</v>
      </c>
      <c r="AC234" s="131">
        <f>IF(ISBLANK(#REF!),"",IF(E234="ΠΕ23",IF(N234="ΝΑΙ",3,(IF(O234="ΝΑΙ",2,0))),IF(N234="ΝΑΙ",3,(IF(O234="ΝΑΙ",2,0)))))</f>
        <v>0</v>
      </c>
      <c r="AD234" s="131">
        <f>IF(ISBLANK(#REF!),"",MAX(AB234:AC234))</f>
        <v>4</v>
      </c>
      <c r="AE234" s="131">
        <f>IF(ISBLANK(#REF!),"",MIN(3,0.5*INT((P234*12+Q234+ROUND(R234/30,0))/6)))</f>
        <v>3</v>
      </c>
      <c r="AF234" s="131">
        <f>IF(ISBLANK(#REF!),"",0.25*(S234*12+T234+ROUND(U234/30,0)))</f>
        <v>14.25</v>
      </c>
      <c r="AG234" s="132">
        <f>IF(ISBLANK(#REF!),"",IF(V234&gt;=67%,7,0))</f>
        <v>0</v>
      </c>
      <c r="AH234" s="132">
        <f>IF(ISBLANK(#REF!),"",IF(W234&gt;=1,7,0))</f>
        <v>0</v>
      </c>
      <c r="AI234" s="132">
        <f>IF(ISBLANK(#REF!),"",IF(X234="ΠΟΛΥΤΕΚΝΟΣ",7,IF(X234="ΤΡΙΤΕΚΝΟΣ",3,0)))</f>
        <v>0</v>
      </c>
      <c r="AJ234" s="132">
        <f>IF(ISBLANK(#REF!),"",MAX(AG234:AI234))</f>
        <v>0</v>
      </c>
      <c r="AK234" s="187">
        <f>IF(ISBLANK(#REF!),"",AA234+SUM(AD234:AF234,AJ234))</f>
        <v>21.9</v>
      </c>
    </row>
    <row r="235" spans="1:37" s="134" customFormat="1">
      <c r="A235" s="115">
        <f>IF(ISBLANK(#REF!),"",IF(ISNUMBER(A234),A234+1,1))</f>
        <v>225</v>
      </c>
      <c r="B235" s="134" t="s">
        <v>445</v>
      </c>
      <c r="C235" s="134" t="s">
        <v>116</v>
      </c>
      <c r="D235" s="134" t="s">
        <v>96</v>
      </c>
      <c r="E235" s="134" t="s">
        <v>42</v>
      </c>
      <c r="F235" s="134" t="s">
        <v>89</v>
      </c>
      <c r="G235" s="134" t="s">
        <v>61</v>
      </c>
      <c r="H235" s="134" t="s">
        <v>12</v>
      </c>
      <c r="I235" s="134" t="s">
        <v>11</v>
      </c>
      <c r="J235" s="135">
        <v>38462</v>
      </c>
      <c r="K235" s="136">
        <v>8.3000000000000007</v>
      </c>
      <c r="L235" s="137"/>
      <c r="M235" s="137" t="s">
        <v>12</v>
      </c>
      <c r="N235" s="137"/>
      <c r="O235" s="137"/>
      <c r="P235" s="134">
        <v>2</v>
      </c>
      <c r="Q235" s="134">
        <v>8</v>
      </c>
      <c r="R235" s="134">
        <v>26</v>
      </c>
      <c r="S235" s="134">
        <v>4</v>
      </c>
      <c r="T235" s="134">
        <v>2</v>
      </c>
      <c r="U235" s="134">
        <v>16</v>
      </c>
      <c r="V235" s="138"/>
      <c r="W235" s="139"/>
      <c r="X235" s="137"/>
      <c r="Y235" s="137" t="s">
        <v>14</v>
      </c>
      <c r="Z235" s="137" t="s">
        <v>14</v>
      </c>
      <c r="AA235" s="131">
        <f>IF(ISBLANK(#REF!),"",IF(K235&gt;5,ROUND(0.5*(K235-5),2),0))</f>
        <v>1.65</v>
      </c>
      <c r="AB235" s="131">
        <f>IF(ISBLANK(#REF!),"",IF(L235="ΝΑΙ",6,(IF(M235="ΝΑΙ",4,0))))</f>
        <v>4</v>
      </c>
      <c r="AC235" s="131">
        <f>IF(ISBLANK(#REF!),"",IF(E235="ΠΕ23",IF(N235="ΝΑΙ",3,(IF(O235="ΝΑΙ",2,0))),IF(N235="ΝΑΙ",3,(IF(O235="ΝΑΙ",2,0)))))</f>
        <v>0</v>
      </c>
      <c r="AD235" s="131">
        <f>IF(ISBLANK(#REF!),"",MAX(AB235:AC235))</f>
        <v>4</v>
      </c>
      <c r="AE235" s="131">
        <f>IF(ISBLANK(#REF!),"",MIN(3,0.5*INT((P235*12+Q235+ROUND(R235/30,0))/6)))</f>
        <v>2.5</v>
      </c>
      <c r="AF235" s="131">
        <f>IF(ISBLANK(#REF!),"",0.25*(S235*12+T235+ROUND(U235/30,0)))</f>
        <v>12.75</v>
      </c>
      <c r="AG235" s="132">
        <f>IF(ISBLANK(#REF!),"",IF(V235&gt;=67%,7,0))</f>
        <v>0</v>
      </c>
      <c r="AH235" s="132">
        <f>IF(ISBLANK(#REF!),"",IF(W235&gt;=1,7,0))</f>
        <v>0</v>
      </c>
      <c r="AI235" s="132">
        <f>IF(ISBLANK(#REF!),"",IF(X235="ΠΟΛΥΤΕΚΝΟΣ",7,IF(X235="ΤΡΙΤΕΚΝΟΣ",3,0)))</f>
        <v>0</v>
      </c>
      <c r="AJ235" s="132">
        <f>IF(ISBLANK(#REF!),"",MAX(AG235:AI235))</f>
        <v>0</v>
      </c>
      <c r="AK235" s="187">
        <f>IF(ISBLANK(#REF!),"",AA235+SUM(AD235:AF235,AJ235))</f>
        <v>20.9</v>
      </c>
    </row>
    <row r="236" spans="1:37" s="134" customFormat="1">
      <c r="A236" s="115">
        <f>IF(ISBLANK(#REF!),"",IF(ISNUMBER(A235),A235+1,1))</f>
        <v>226</v>
      </c>
      <c r="B236" s="134" t="s">
        <v>458</v>
      </c>
      <c r="C236" s="134" t="s">
        <v>107</v>
      </c>
      <c r="D236" s="134" t="s">
        <v>130</v>
      </c>
      <c r="E236" s="134" t="s">
        <v>42</v>
      </c>
      <c r="F236" s="134" t="s">
        <v>89</v>
      </c>
      <c r="G236" s="134" t="s">
        <v>61</v>
      </c>
      <c r="H236" s="134" t="s">
        <v>12</v>
      </c>
      <c r="I236" s="134" t="s">
        <v>11</v>
      </c>
      <c r="J236" s="135">
        <v>35962</v>
      </c>
      <c r="K236" s="136">
        <v>7</v>
      </c>
      <c r="L236" s="137"/>
      <c r="M236" s="137" t="s">
        <v>12</v>
      </c>
      <c r="N236" s="137"/>
      <c r="O236" s="137"/>
      <c r="P236" s="134">
        <v>4</v>
      </c>
      <c r="Q236" s="134">
        <v>7</v>
      </c>
      <c r="R236" s="134">
        <v>21</v>
      </c>
      <c r="S236" s="134">
        <v>1</v>
      </c>
      <c r="T236" s="134">
        <v>10</v>
      </c>
      <c r="U236" s="134">
        <v>2</v>
      </c>
      <c r="V236" s="138"/>
      <c r="W236" s="139"/>
      <c r="X236" s="137"/>
      <c r="Y236" s="137" t="s">
        <v>14</v>
      </c>
      <c r="Z236" s="137" t="s">
        <v>14</v>
      </c>
      <c r="AA236" s="131">
        <f>IF(ISBLANK(#REF!),"",IF(K236&gt;5,ROUND(0.5*(K236-5),2),0))</f>
        <v>1</v>
      </c>
      <c r="AB236" s="131">
        <f>IF(ISBLANK(#REF!),"",IF(L236="ΝΑΙ",6,(IF(M236="ΝΑΙ",4,0))))</f>
        <v>4</v>
      </c>
      <c r="AC236" s="131">
        <f>IF(ISBLANK(#REF!),"",IF(E236="ΠΕ23",IF(N236="ΝΑΙ",3,(IF(O236="ΝΑΙ",2,0))),IF(N236="ΝΑΙ",3,(IF(O236="ΝΑΙ",2,0)))))</f>
        <v>0</v>
      </c>
      <c r="AD236" s="131">
        <f>IF(ISBLANK(#REF!),"",MAX(AB236:AC236))</f>
        <v>4</v>
      </c>
      <c r="AE236" s="131">
        <f>IF(ISBLANK(#REF!),"",MIN(3,0.5*INT((P236*12+Q236+ROUND(R236/30,0))/6)))</f>
        <v>3</v>
      </c>
      <c r="AF236" s="131">
        <f>IF(ISBLANK(#REF!),"",0.25*(S236*12+T236+ROUND(U236/30,0)))</f>
        <v>5.5</v>
      </c>
      <c r="AG236" s="132">
        <f>IF(ISBLANK(#REF!),"",IF(V236&gt;=67%,7,0))</f>
        <v>0</v>
      </c>
      <c r="AH236" s="132">
        <f>IF(ISBLANK(#REF!),"",IF(W236&gt;=1,7,0))</f>
        <v>0</v>
      </c>
      <c r="AI236" s="132">
        <f>IF(ISBLANK(#REF!),"",IF(X236="ΠΟΛΥΤΕΚΝΟΣ",7,IF(X236="ΤΡΙΤΕΚΝΟΣ",3,0)))</f>
        <v>0</v>
      </c>
      <c r="AJ236" s="132">
        <f>IF(ISBLANK(#REF!),"",MAX(AG236:AI236))</f>
        <v>0</v>
      </c>
      <c r="AK236" s="187">
        <f>IF(ISBLANK(#REF!),"",AA236+SUM(AD236:AF236,AJ236))</f>
        <v>13.5</v>
      </c>
    </row>
    <row r="237" spans="1:37" s="134" customFormat="1">
      <c r="A237" s="115">
        <f>IF(ISBLANK(#REF!),"",IF(ISNUMBER(A236),A236+1,1))</f>
        <v>227</v>
      </c>
      <c r="B237" s="134" t="s">
        <v>472</v>
      </c>
      <c r="C237" s="134" t="s">
        <v>154</v>
      </c>
      <c r="D237" s="134" t="s">
        <v>196</v>
      </c>
      <c r="E237" s="134" t="s">
        <v>42</v>
      </c>
      <c r="F237" s="134" t="s">
        <v>89</v>
      </c>
      <c r="G237" s="134" t="s">
        <v>61</v>
      </c>
      <c r="H237" s="134" t="s">
        <v>12</v>
      </c>
      <c r="I237" s="134" t="s">
        <v>11</v>
      </c>
      <c r="J237" s="135">
        <v>38098</v>
      </c>
      <c r="K237" s="136">
        <v>6.4</v>
      </c>
      <c r="L237" s="137"/>
      <c r="M237" s="137"/>
      <c r="N237" s="137"/>
      <c r="O237" s="137" t="s">
        <v>12</v>
      </c>
      <c r="P237" s="134">
        <v>8</v>
      </c>
      <c r="Q237" s="134">
        <v>1</v>
      </c>
      <c r="R237" s="134">
        <v>0</v>
      </c>
      <c r="S237" s="134">
        <v>1</v>
      </c>
      <c r="T237" s="134">
        <v>4</v>
      </c>
      <c r="U237" s="134">
        <v>0</v>
      </c>
      <c r="V237" s="138"/>
      <c r="W237" s="139"/>
      <c r="X237" s="137"/>
      <c r="Y237" s="137" t="s">
        <v>14</v>
      </c>
      <c r="Z237" s="137" t="s">
        <v>14</v>
      </c>
      <c r="AA237" s="131">
        <f>IF(ISBLANK(#REF!),"",IF(K237&gt;5,ROUND(0.5*(K237-5),2),0))</f>
        <v>0.7</v>
      </c>
      <c r="AB237" s="131">
        <f>IF(ISBLANK(#REF!),"",IF(L237="ΝΑΙ",6,(IF(M237="ΝΑΙ",4,0))))</f>
        <v>0</v>
      </c>
      <c r="AC237" s="131">
        <f>IF(ISBLANK(#REF!),"",IF(E237="ΠΕ23",IF(N237="ΝΑΙ",3,(IF(O237="ΝΑΙ",2,0))),IF(N237="ΝΑΙ",3,(IF(O237="ΝΑΙ",2,0)))))</f>
        <v>2</v>
      </c>
      <c r="AD237" s="131">
        <f>IF(ISBLANK(#REF!),"",MAX(AB237:AC237))</f>
        <v>2</v>
      </c>
      <c r="AE237" s="131">
        <f>IF(ISBLANK(#REF!),"",MIN(3,0.5*INT((P237*12+Q237+ROUND(R237/30,0))/6)))</f>
        <v>3</v>
      </c>
      <c r="AF237" s="131">
        <f>IF(ISBLANK(#REF!),"",0.25*(S237*12+T237+ROUND(U237/30,0)))</f>
        <v>4</v>
      </c>
      <c r="AG237" s="132">
        <f>IF(ISBLANK(#REF!),"",IF(V237&gt;=67%,7,0))</f>
        <v>0</v>
      </c>
      <c r="AH237" s="132">
        <f>IF(ISBLANK(#REF!),"",IF(W237&gt;=1,7,0))</f>
        <v>0</v>
      </c>
      <c r="AI237" s="132">
        <f>IF(ISBLANK(#REF!),"",IF(X237="ΠΟΛΥΤΕΚΝΟΣ",7,IF(X237="ΤΡΙΤΕΚΝΟΣ",3,0)))</f>
        <v>0</v>
      </c>
      <c r="AJ237" s="132">
        <f>IF(ISBLANK(#REF!),"",MAX(AG237:AI237))</f>
        <v>0</v>
      </c>
      <c r="AK237" s="187">
        <f>IF(ISBLANK(#REF!),"",AA237+SUM(AD237:AF237,AJ237))</f>
        <v>9.6999999999999993</v>
      </c>
    </row>
    <row r="238" spans="1:37" s="134" customFormat="1">
      <c r="A238" s="115">
        <f>IF(ISBLANK(#REF!),"",IF(ISNUMBER(A237),A237+1,1))</f>
        <v>228</v>
      </c>
      <c r="B238" s="134" t="s">
        <v>447</v>
      </c>
      <c r="C238" s="134" t="s">
        <v>220</v>
      </c>
      <c r="D238" s="134" t="s">
        <v>127</v>
      </c>
      <c r="E238" s="134" t="s">
        <v>42</v>
      </c>
      <c r="F238" s="134" t="s">
        <v>89</v>
      </c>
      <c r="G238" s="134" t="s">
        <v>61</v>
      </c>
      <c r="H238" s="134" t="s">
        <v>12</v>
      </c>
      <c r="I238" s="134" t="s">
        <v>11</v>
      </c>
      <c r="J238" s="135">
        <v>38908</v>
      </c>
      <c r="K238" s="136">
        <v>6.56</v>
      </c>
      <c r="L238" s="137"/>
      <c r="M238" s="137"/>
      <c r="N238" s="137"/>
      <c r="O238" s="137"/>
      <c r="P238" s="134">
        <v>1</v>
      </c>
      <c r="Q238" s="134">
        <v>7</v>
      </c>
      <c r="R238" s="134">
        <v>4</v>
      </c>
      <c r="S238" s="134">
        <v>2</v>
      </c>
      <c r="T238" s="134">
        <v>3</v>
      </c>
      <c r="U238" s="134">
        <v>26</v>
      </c>
      <c r="V238" s="138"/>
      <c r="W238" s="139"/>
      <c r="X238" s="137"/>
      <c r="Y238" s="137" t="s">
        <v>14</v>
      </c>
      <c r="Z238" s="137" t="s">
        <v>14</v>
      </c>
      <c r="AA238" s="131">
        <f>IF(ISBLANK(#REF!),"",IF(K238&gt;5,ROUND(0.5*(K238-5),2),0))</f>
        <v>0.78</v>
      </c>
      <c r="AB238" s="131">
        <f>IF(ISBLANK(#REF!),"",IF(L238="ΝΑΙ",6,(IF(M238="ΝΑΙ",4,0))))</f>
        <v>0</v>
      </c>
      <c r="AC238" s="131">
        <f>IF(ISBLANK(#REF!),"",IF(E238="ΠΕ23",IF(N238="ΝΑΙ",3,(IF(O238="ΝΑΙ",2,0))),IF(N238="ΝΑΙ",3,(IF(O238="ΝΑΙ",2,0)))))</f>
        <v>0</v>
      </c>
      <c r="AD238" s="131">
        <f>IF(ISBLANK(#REF!),"",MAX(AB238:AC238))</f>
        <v>0</v>
      </c>
      <c r="AE238" s="131">
        <f>IF(ISBLANK(#REF!),"",MIN(3,0.5*INT((P238*12+Q238+ROUND(R238/30,0))/6)))</f>
        <v>1.5</v>
      </c>
      <c r="AF238" s="131">
        <f>IF(ISBLANK(#REF!),"",0.25*(S238*12+T238+ROUND(U238/30,0)))</f>
        <v>7</v>
      </c>
      <c r="AG238" s="132">
        <f>IF(ISBLANK(#REF!),"",IF(V238&gt;=67%,7,0))</f>
        <v>0</v>
      </c>
      <c r="AH238" s="132">
        <f>IF(ISBLANK(#REF!),"",IF(W238&gt;=1,7,0))</f>
        <v>0</v>
      </c>
      <c r="AI238" s="132">
        <f>IF(ISBLANK(#REF!),"",IF(X238="ΠΟΛΥΤΕΚΝΟΣ",7,IF(X238="ΤΡΙΤΕΚΝΟΣ",3,0)))</f>
        <v>0</v>
      </c>
      <c r="AJ238" s="132">
        <f>IF(ISBLANK(#REF!),"",MAX(AG238:AI238))</f>
        <v>0</v>
      </c>
      <c r="AK238" s="187">
        <f>IF(ISBLANK(#REF!),"",AA238+SUM(AD238:AF238,AJ238))</f>
        <v>9.2799999999999994</v>
      </c>
    </row>
    <row r="239" spans="1:37" s="134" customFormat="1">
      <c r="A239" s="115">
        <f>IF(ISBLANK(#REF!),"",IF(ISNUMBER(A238),A238+1,1))</f>
        <v>229</v>
      </c>
      <c r="B239" s="134" t="s">
        <v>470</v>
      </c>
      <c r="C239" s="134" t="s">
        <v>471</v>
      </c>
      <c r="D239" s="134" t="s">
        <v>130</v>
      </c>
      <c r="E239" s="134" t="s">
        <v>42</v>
      </c>
      <c r="F239" s="134" t="s">
        <v>89</v>
      </c>
      <c r="G239" s="134" t="s">
        <v>61</v>
      </c>
      <c r="H239" s="134" t="s">
        <v>12</v>
      </c>
      <c r="I239" s="134" t="s">
        <v>11</v>
      </c>
      <c r="J239" s="135">
        <v>41829</v>
      </c>
      <c r="K239" s="136">
        <v>6.38</v>
      </c>
      <c r="L239" s="137"/>
      <c r="M239" s="137"/>
      <c r="N239" s="137"/>
      <c r="O239" s="137"/>
      <c r="P239" s="134">
        <v>0</v>
      </c>
      <c r="Q239" s="134">
        <v>0</v>
      </c>
      <c r="R239" s="134">
        <v>0</v>
      </c>
      <c r="S239" s="134">
        <v>0</v>
      </c>
      <c r="T239" s="134">
        <v>5</v>
      </c>
      <c r="U239" s="134">
        <v>19</v>
      </c>
      <c r="V239" s="138">
        <v>0.67</v>
      </c>
      <c r="W239" s="139"/>
      <c r="X239" s="137"/>
      <c r="Y239" s="137" t="s">
        <v>14</v>
      </c>
      <c r="Z239" s="137" t="s">
        <v>14</v>
      </c>
      <c r="AA239" s="131">
        <f>IF(ISBLANK(#REF!),"",IF(K239&gt;5,ROUND(0.5*(K239-5),2),0))</f>
        <v>0.69</v>
      </c>
      <c r="AB239" s="131">
        <f>IF(ISBLANK(#REF!),"",IF(L239="ΝΑΙ",6,(IF(M239="ΝΑΙ",4,0))))</f>
        <v>0</v>
      </c>
      <c r="AC239" s="131">
        <f>IF(ISBLANK(#REF!),"",IF(E239="ΠΕ23",IF(N239="ΝΑΙ",3,(IF(O239="ΝΑΙ",2,0))),IF(N239="ΝΑΙ",3,(IF(O239="ΝΑΙ",2,0)))))</f>
        <v>0</v>
      </c>
      <c r="AD239" s="131">
        <f>IF(ISBLANK(#REF!),"",MAX(AB239:AC239))</f>
        <v>0</v>
      </c>
      <c r="AE239" s="131">
        <f>IF(ISBLANK(#REF!),"",MIN(3,0.5*INT((P239*12+Q239+ROUND(R239/30,0))/6)))</f>
        <v>0</v>
      </c>
      <c r="AF239" s="131">
        <f>IF(ISBLANK(#REF!),"",0.25*(S239*12+T239+ROUND(U239/30,0)))</f>
        <v>1.5</v>
      </c>
      <c r="AG239" s="132">
        <f>IF(ISBLANK(#REF!),"",IF(V239&gt;=67%,7,0))</f>
        <v>7</v>
      </c>
      <c r="AH239" s="132">
        <f>IF(ISBLANK(#REF!),"",IF(W239&gt;=1,7,0))</f>
        <v>0</v>
      </c>
      <c r="AI239" s="132">
        <f>IF(ISBLANK(#REF!),"",IF(X239="ΠΟΛΥΤΕΚΝΟΣ",7,IF(X239="ΤΡΙΤΕΚΝΟΣ",3,0)))</f>
        <v>0</v>
      </c>
      <c r="AJ239" s="132">
        <f>IF(ISBLANK(#REF!),"",MAX(AG239:AI239))</f>
        <v>7</v>
      </c>
      <c r="AK239" s="187">
        <f>IF(ISBLANK(#REF!),"",AA239+SUM(AD239:AF239,AJ239))</f>
        <v>9.19</v>
      </c>
    </row>
    <row r="240" spans="1:37" s="134" customFormat="1">
      <c r="A240" s="115">
        <f>IF(ISBLANK(#REF!),"",IF(ISNUMBER(A239),A239+1,1))</f>
        <v>230</v>
      </c>
      <c r="B240" s="134" t="s">
        <v>459</v>
      </c>
      <c r="C240" s="134" t="s">
        <v>151</v>
      </c>
      <c r="D240" s="134" t="s">
        <v>273</v>
      </c>
      <c r="E240" s="134" t="s">
        <v>42</v>
      </c>
      <c r="F240" s="134" t="s">
        <v>89</v>
      </c>
      <c r="G240" s="134" t="s">
        <v>61</v>
      </c>
      <c r="H240" s="134" t="s">
        <v>12</v>
      </c>
      <c r="I240" s="134" t="s">
        <v>11</v>
      </c>
      <c r="J240" s="135">
        <v>41213</v>
      </c>
      <c r="K240" s="136">
        <v>7.33</v>
      </c>
      <c r="L240" s="137"/>
      <c r="M240" s="137" t="s">
        <v>12</v>
      </c>
      <c r="N240" s="137"/>
      <c r="O240" s="137"/>
      <c r="P240" s="134">
        <v>0</v>
      </c>
      <c r="Q240" s="134">
        <v>0</v>
      </c>
      <c r="R240" s="134">
        <v>0</v>
      </c>
      <c r="S240" s="134">
        <v>1</v>
      </c>
      <c r="T240" s="134">
        <v>0</v>
      </c>
      <c r="U240" s="134">
        <v>24</v>
      </c>
      <c r="V240" s="138"/>
      <c r="W240" s="139"/>
      <c r="X240" s="137"/>
      <c r="Y240" s="137" t="s">
        <v>14</v>
      </c>
      <c r="Z240" s="137" t="s">
        <v>14</v>
      </c>
      <c r="AA240" s="131">
        <f>IF(ISBLANK(#REF!),"",IF(K240&gt;5,ROUND(0.5*(K240-5),2),0))</f>
        <v>1.17</v>
      </c>
      <c r="AB240" s="131">
        <f>IF(ISBLANK(#REF!),"",IF(L240="ΝΑΙ",6,(IF(M240="ΝΑΙ",4,0))))</f>
        <v>4</v>
      </c>
      <c r="AC240" s="131">
        <f>IF(ISBLANK(#REF!),"",IF(E240="ΠΕ23",IF(N240="ΝΑΙ",3,(IF(O240="ΝΑΙ",2,0))),IF(N240="ΝΑΙ",3,(IF(O240="ΝΑΙ",2,0)))))</f>
        <v>0</v>
      </c>
      <c r="AD240" s="131">
        <f>IF(ISBLANK(#REF!),"",MAX(AB240:AC240))</f>
        <v>4</v>
      </c>
      <c r="AE240" s="131">
        <f>IF(ISBLANK(#REF!),"",MIN(3,0.5*INT((P240*12+Q240+ROUND(R240/30,0))/6)))</f>
        <v>0</v>
      </c>
      <c r="AF240" s="131">
        <f>IF(ISBLANK(#REF!),"",0.25*(S240*12+T240+ROUND(U240/30,0)))</f>
        <v>3.25</v>
      </c>
      <c r="AG240" s="132">
        <f>IF(ISBLANK(#REF!),"",IF(V240&gt;=67%,7,0))</f>
        <v>0</v>
      </c>
      <c r="AH240" s="132">
        <f>IF(ISBLANK(#REF!),"",IF(W240&gt;=1,7,0))</f>
        <v>0</v>
      </c>
      <c r="AI240" s="132">
        <f>IF(ISBLANK(#REF!),"",IF(X240="ΠΟΛΥΤΕΚΝΟΣ",7,IF(X240="ΤΡΙΤΕΚΝΟΣ",3,0)))</f>
        <v>0</v>
      </c>
      <c r="AJ240" s="132">
        <f>IF(ISBLANK(#REF!),"",MAX(AG240:AI240))</f>
        <v>0</v>
      </c>
      <c r="AK240" s="187">
        <f>IF(ISBLANK(#REF!),"",AA240+SUM(AD240:AF240,AJ240))</f>
        <v>8.42</v>
      </c>
    </row>
    <row r="241" spans="1:37" s="134" customFormat="1">
      <c r="A241" s="115">
        <f>IF(ISBLANK(#REF!),"",IF(ISNUMBER(A240),A240+1,1))</f>
        <v>231</v>
      </c>
      <c r="B241" s="134" t="s">
        <v>451</v>
      </c>
      <c r="C241" s="134" t="s">
        <v>452</v>
      </c>
      <c r="D241" s="134" t="s">
        <v>99</v>
      </c>
      <c r="E241" s="134" t="s">
        <v>42</v>
      </c>
      <c r="F241" s="134" t="s">
        <v>89</v>
      </c>
      <c r="G241" s="134" t="s">
        <v>61</v>
      </c>
      <c r="H241" s="134" t="s">
        <v>12</v>
      </c>
      <c r="I241" s="134" t="s">
        <v>11</v>
      </c>
      <c r="J241" s="135">
        <v>39545</v>
      </c>
      <c r="K241" s="136">
        <v>6.75</v>
      </c>
      <c r="L241" s="137"/>
      <c r="M241" s="137"/>
      <c r="N241" s="137"/>
      <c r="O241" s="137"/>
      <c r="P241" s="134">
        <v>3</v>
      </c>
      <c r="Q241" s="134">
        <v>11</v>
      </c>
      <c r="R241" s="134">
        <v>12</v>
      </c>
      <c r="S241" s="134">
        <v>1</v>
      </c>
      <c r="T241" s="134">
        <v>5</v>
      </c>
      <c r="U241" s="134">
        <v>19</v>
      </c>
      <c r="V241" s="138"/>
      <c r="W241" s="139"/>
      <c r="X241" s="137"/>
      <c r="Y241" s="137" t="s">
        <v>14</v>
      </c>
      <c r="Z241" s="137" t="s">
        <v>14</v>
      </c>
      <c r="AA241" s="131">
        <f>IF(ISBLANK(#REF!),"",IF(K241&gt;5,ROUND(0.5*(K241-5),2),0))</f>
        <v>0.88</v>
      </c>
      <c r="AB241" s="131">
        <f>IF(ISBLANK(#REF!),"",IF(L241="ΝΑΙ",6,(IF(M241="ΝΑΙ",4,0))))</f>
        <v>0</v>
      </c>
      <c r="AC241" s="131">
        <f>IF(ISBLANK(#REF!),"",IF(E241="ΠΕ23",IF(N241="ΝΑΙ",3,(IF(O241="ΝΑΙ",2,0))),IF(N241="ΝΑΙ",3,(IF(O241="ΝΑΙ",2,0)))))</f>
        <v>0</v>
      </c>
      <c r="AD241" s="131">
        <f>IF(ISBLANK(#REF!),"",MAX(AB241:AC241))</f>
        <v>0</v>
      </c>
      <c r="AE241" s="131">
        <f>IF(ISBLANK(#REF!),"",MIN(3,0.5*INT((P241*12+Q241+ROUND(R241/30,0))/6)))</f>
        <v>3</v>
      </c>
      <c r="AF241" s="131">
        <f>IF(ISBLANK(#REF!),"",0.25*(S241*12+T241+ROUND(U241/30,0)))</f>
        <v>4.5</v>
      </c>
      <c r="AG241" s="132">
        <f>IF(ISBLANK(#REF!),"",IF(V241&gt;=67%,7,0))</f>
        <v>0</v>
      </c>
      <c r="AH241" s="132">
        <f>IF(ISBLANK(#REF!),"",IF(W241&gt;=1,7,0))</f>
        <v>0</v>
      </c>
      <c r="AI241" s="132">
        <f>IF(ISBLANK(#REF!),"",IF(X241="ΠΟΛΥΤΕΚΝΟΣ",7,IF(X241="ΤΡΙΤΕΚΝΟΣ",3,0)))</f>
        <v>0</v>
      </c>
      <c r="AJ241" s="132">
        <f>IF(ISBLANK(#REF!),"",MAX(AG241:AI241))</f>
        <v>0</v>
      </c>
      <c r="AK241" s="187">
        <f>IF(ISBLANK(#REF!),"",AA241+SUM(AD241:AF241,AJ241))</f>
        <v>8.3800000000000008</v>
      </c>
    </row>
    <row r="242" spans="1:37" s="134" customFormat="1">
      <c r="A242" s="115">
        <f>IF(ISBLANK(#REF!),"",IF(ISNUMBER(A241),A241+1,1))</f>
        <v>232</v>
      </c>
      <c r="B242" s="134" t="s">
        <v>457</v>
      </c>
      <c r="C242" s="134" t="s">
        <v>151</v>
      </c>
      <c r="D242" s="134" t="s">
        <v>152</v>
      </c>
      <c r="E242" s="134" t="s">
        <v>42</v>
      </c>
      <c r="F242" s="134" t="s">
        <v>89</v>
      </c>
      <c r="G242" s="134" t="s">
        <v>61</v>
      </c>
      <c r="H242" s="134" t="s">
        <v>12</v>
      </c>
      <c r="I242" s="134" t="s">
        <v>11</v>
      </c>
      <c r="J242" s="135">
        <v>39388</v>
      </c>
      <c r="K242" s="136">
        <v>7.18</v>
      </c>
      <c r="L242" s="137"/>
      <c r="M242" s="137"/>
      <c r="N242" s="137"/>
      <c r="O242" s="137"/>
      <c r="P242" s="134">
        <v>4</v>
      </c>
      <c r="Q242" s="134">
        <v>6</v>
      </c>
      <c r="R242" s="134">
        <v>29</v>
      </c>
      <c r="S242" s="134">
        <v>1</v>
      </c>
      <c r="T242" s="134">
        <v>1</v>
      </c>
      <c r="U242" s="134">
        <v>15</v>
      </c>
      <c r="V242" s="138"/>
      <c r="W242" s="139"/>
      <c r="X242" s="137"/>
      <c r="Y242" s="137" t="s">
        <v>14</v>
      </c>
      <c r="Z242" s="137" t="s">
        <v>14</v>
      </c>
      <c r="AA242" s="131">
        <f>IF(ISBLANK(#REF!),"",IF(K242&gt;5,ROUND(0.5*(K242-5),2),0))</f>
        <v>1.0900000000000001</v>
      </c>
      <c r="AB242" s="131">
        <f>IF(ISBLANK(#REF!),"",IF(L242="ΝΑΙ",6,(IF(M242="ΝΑΙ",4,0))))</f>
        <v>0</v>
      </c>
      <c r="AC242" s="131">
        <f>IF(ISBLANK(#REF!),"",IF(E242="ΠΕ23",IF(N242="ΝΑΙ",3,(IF(O242="ΝΑΙ",2,0))),IF(N242="ΝΑΙ",3,(IF(O242="ΝΑΙ",2,0)))))</f>
        <v>0</v>
      </c>
      <c r="AD242" s="131">
        <f>IF(ISBLANK(#REF!),"",MAX(AB242:AC242))</f>
        <v>0</v>
      </c>
      <c r="AE242" s="131">
        <f>IF(ISBLANK(#REF!),"",MIN(3,0.5*INT((P242*12+Q242+ROUND(R242/30,0))/6)))</f>
        <v>3</v>
      </c>
      <c r="AF242" s="131">
        <f>IF(ISBLANK(#REF!),"",0.25*(S242*12+T242+ROUND(U242/30,0)))</f>
        <v>3.5</v>
      </c>
      <c r="AG242" s="132">
        <f>IF(ISBLANK(#REF!),"",IF(V242&gt;=67%,7,0))</f>
        <v>0</v>
      </c>
      <c r="AH242" s="132">
        <f>IF(ISBLANK(#REF!),"",IF(W242&gt;=1,7,0))</f>
        <v>0</v>
      </c>
      <c r="AI242" s="132">
        <f>IF(ISBLANK(#REF!),"",IF(X242="ΠΟΛΥΤΕΚΝΟΣ",7,IF(X242="ΤΡΙΤΕΚΝΟΣ",3,0)))</f>
        <v>0</v>
      </c>
      <c r="AJ242" s="132">
        <f>IF(ISBLANK(#REF!),"",MAX(AG242:AI242))</f>
        <v>0</v>
      </c>
      <c r="AK242" s="187">
        <f>IF(ISBLANK(#REF!),"",AA242+SUM(AD242:AF242,AJ242))</f>
        <v>7.59</v>
      </c>
    </row>
    <row r="243" spans="1:37" s="134" customFormat="1">
      <c r="A243" s="115">
        <f>IF(ISBLANK(#REF!),"",IF(ISNUMBER(A242),A242+1,1))</f>
        <v>233</v>
      </c>
      <c r="B243" s="134" t="s">
        <v>354</v>
      </c>
      <c r="C243" s="134" t="s">
        <v>116</v>
      </c>
      <c r="D243" s="134" t="s">
        <v>96</v>
      </c>
      <c r="E243" s="134" t="s">
        <v>42</v>
      </c>
      <c r="F243" s="134" t="s">
        <v>89</v>
      </c>
      <c r="G243" s="134" t="s">
        <v>61</v>
      </c>
      <c r="H243" s="134" t="s">
        <v>12</v>
      </c>
      <c r="I243" s="134" t="s">
        <v>11</v>
      </c>
      <c r="J243" s="135">
        <v>39370</v>
      </c>
      <c r="K243" s="136">
        <v>6.64</v>
      </c>
      <c r="L243" s="137"/>
      <c r="M243" s="137"/>
      <c r="N243" s="137"/>
      <c r="O243" s="137" t="s">
        <v>12</v>
      </c>
      <c r="P243" s="134">
        <v>5</v>
      </c>
      <c r="Q243" s="134">
        <v>2</v>
      </c>
      <c r="R243" s="134">
        <v>0</v>
      </c>
      <c r="S243" s="134">
        <v>0</v>
      </c>
      <c r="T243" s="134">
        <v>2</v>
      </c>
      <c r="U243" s="134">
        <v>5</v>
      </c>
      <c r="V243" s="138"/>
      <c r="W243" s="139"/>
      <c r="X243" s="137"/>
      <c r="Y243" s="137" t="s">
        <v>14</v>
      </c>
      <c r="Z243" s="137" t="s">
        <v>14</v>
      </c>
      <c r="AA243" s="131">
        <f>IF(ISBLANK(#REF!),"",IF(K243&gt;5,ROUND(0.5*(K243-5),2),0))</f>
        <v>0.82</v>
      </c>
      <c r="AB243" s="131">
        <f>IF(ISBLANK(#REF!),"",IF(L243="ΝΑΙ",6,(IF(M243="ΝΑΙ",4,0))))</f>
        <v>0</v>
      </c>
      <c r="AC243" s="131">
        <f>IF(ISBLANK(#REF!),"",IF(E243="ΠΕ23",IF(N243="ΝΑΙ",3,(IF(O243="ΝΑΙ",2,0))),IF(N243="ΝΑΙ",3,(IF(O243="ΝΑΙ",2,0)))))</f>
        <v>2</v>
      </c>
      <c r="AD243" s="131">
        <f>IF(ISBLANK(#REF!),"",MAX(AB243:AC243))</f>
        <v>2</v>
      </c>
      <c r="AE243" s="131">
        <f>IF(ISBLANK(#REF!),"",MIN(3,0.5*INT((P243*12+Q243+ROUND(R243/30,0))/6)))</f>
        <v>3</v>
      </c>
      <c r="AF243" s="131">
        <f>IF(ISBLANK(#REF!),"",0.25*(S243*12+T243+ROUND(U243/30,0)))</f>
        <v>0.5</v>
      </c>
      <c r="AG243" s="132">
        <f>IF(ISBLANK(#REF!),"",IF(V243&gt;=67%,7,0))</f>
        <v>0</v>
      </c>
      <c r="AH243" s="132">
        <f>IF(ISBLANK(#REF!),"",IF(W243&gt;=1,7,0))</f>
        <v>0</v>
      </c>
      <c r="AI243" s="132">
        <f>IF(ISBLANK(#REF!),"",IF(X243="ΠΟΛΥΤΕΚΝΟΣ",7,IF(X243="ΤΡΙΤΕΚΝΟΣ",3,0)))</f>
        <v>0</v>
      </c>
      <c r="AJ243" s="132">
        <f>IF(ISBLANK(#REF!),"",MAX(AG243:AI243))</f>
        <v>0</v>
      </c>
      <c r="AK243" s="187">
        <f>IF(ISBLANK(#REF!),"",AA243+SUM(AD243:AF243,AJ243))</f>
        <v>6.32</v>
      </c>
    </row>
    <row r="244" spans="1:37" s="134" customFormat="1">
      <c r="A244" s="115">
        <f>IF(ISBLANK(#REF!),"",IF(ISNUMBER(A243),A243+1,1))</f>
        <v>234</v>
      </c>
      <c r="B244" s="134" t="s">
        <v>462</v>
      </c>
      <c r="C244" s="134" t="s">
        <v>146</v>
      </c>
      <c r="D244" s="134" t="s">
        <v>167</v>
      </c>
      <c r="E244" s="134" t="s">
        <v>42</v>
      </c>
      <c r="F244" s="134" t="s">
        <v>89</v>
      </c>
      <c r="G244" s="134" t="s">
        <v>61</v>
      </c>
      <c r="H244" s="134" t="s">
        <v>12</v>
      </c>
      <c r="I244" s="134" t="s">
        <v>11</v>
      </c>
      <c r="J244" s="135">
        <v>38079</v>
      </c>
      <c r="K244" s="136">
        <v>6.3</v>
      </c>
      <c r="L244" s="137"/>
      <c r="M244" s="137"/>
      <c r="N244" s="137"/>
      <c r="O244" s="137"/>
      <c r="P244" s="134">
        <v>2</v>
      </c>
      <c r="Q244" s="134">
        <v>0</v>
      </c>
      <c r="R244" s="134">
        <v>9</v>
      </c>
      <c r="S244" s="134">
        <v>1</v>
      </c>
      <c r="T244" s="134">
        <v>1</v>
      </c>
      <c r="U244" s="134">
        <v>15</v>
      </c>
      <c r="V244" s="138"/>
      <c r="W244" s="139"/>
      <c r="X244" s="137"/>
      <c r="Y244" s="137" t="s">
        <v>14</v>
      </c>
      <c r="Z244" s="137" t="s">
        <v>14</v>
      </c>
      <c r="AA244" s="131">
        <f>IF(ISBLANK(#REF!),"",IF(K244&gt;5,ROUND(0.5*(K244-5),2),0))</f>
        <v>0.65</v>
      </c>
      <c r="AB244" s="131">
        <f>IF(ISBLANK(#REF!),"",IF(L244="ΝΑΙ",6,(IF(M244="ΝΑΙ",4,0))))</f>
        <v>0</v>
      </c>
      <c r="AC244" s="131">
        <f>IF(ISBLANK(#REF!),"",IF(E244="ΠΕ23",IF(N244="ΝΑΙ",3,(IF(O244="ΝΑΙ",2,0))),IF(N244="ΝΑΙ",3,(IF(O244="ΝΑΙ",2,0)))))</f>
        <v>0</v>
      </c>
      <c r="AD244" s="131">
        <f>IF(ISBLANK(#REF!),"",MAX(AB244:AC244))</f>
        <v>0</v>
      </c>
      <c r="AE244" s="131">
        <f>IF(ISBLANK(#REF!),"",MIN(3,0.5*INT((P244*12+Q244+ROUND(R244/30,0))/6)))</f>
        <v>2</v>
      </c>
      <c r="AF244" s="131">
        <f>IF(ISBLANK(#REF!),"",0.25*(S244*12+T244+ROUND(U244/30,0)))</f>
        <v>3.5</v>
      </c>
      <c r="AG244" s="132">
        <f>IF(ISBLANK(#REF!),"",IF(V244&gt;=67%,7,0))</f>
        <v>0</v>
      </c>
      <c r="AH244" s="132">
        <f>IF(ISBLANK(#REF!),"",IF(W244&gt;=1,7,0))</f>
        <v>0</v>
      </c>
      <c r="AI244" s="132">
        <f>IF(ISBLANK(#REF!),"",IF(X244="ΠΟΛΥΤΕΚΝΟΣ",7,IF(X244="ΤΡΙΤΕΚΝΟΣ",3,0)))</f>
        <v>0</v>
      </c>
      <c r="AJ244" s="132">
        <f>IF(ISBLANK(#REF!),"",MAX(AG244:AI244))</f>
        <v>0</v>
      </c>
      <c r="AK244" s="187">
        <f>IF(ISBLANK(#REF!),"",AA244+SUM(AD244:AF244,AJ244))</f>
        <v>6.15</v>
      </c>
    </row>
    <row r="245" spans="1:37" s="134" customFormat="1">
      <c r="A245" s="115">
        <f>IF(ISBLANK(#REF!),"",IF(ISNUMBER(A244),A244+1,1))</f>
        <v>235</v>
      </c>
      <c r="B245" s="134" t="s">
        <v>463</v>
      </c>
      <c r="C245" s="134" t="s">
        <v>233</v>
      </c>
      <c r="D245" s="134" t="s">
        <v>112</v>
      </c>
      <c r="E245" s="134" t="s">
        <v>42</v>
      </c>
      <c r="F245" s="134" t="s">
        <v>89</v>
      </c>
      <c r="G245" s="134" t="s">
        <v>61</v>
      </c>
      <c r="H245" s="134" t="s">
        <v>14</v>
      </c>
      <c r="I245" s="134" t="s">
        <v>13</v>
      </c>
      <c r="J245" s="135">
        <v>39973</v>
      </c>
      <c r="K245" s="136">
        <v>7.69</v>
      </c>
      <c r="L245" s="137"/>
      <c r="M245" s="137" t="s">
        <v>12</v>
      </c>
      <c r="N245" s="137"/>
      <c r="O245" s="137"/>
      <c r="P245" s="134">
        <v>0</v>
      </c>
      <c r="Q245" s="134">
        <v>11</v>
      </c>
      <c r="R245" s="134">
        <v>21</v>
      </c>
      <c r="S245" s="134">
        <v>0</v>
      </c>
      <c r="T245" s="134">
        <v>11</v>
      </c>
      <c r="U245" s="134">
        <v>28</v>
      </c>
      <c r="V245" s="138"/>
      <c r="W245" s="139"/>
      <c r="X245" s="137"/>
      <c r="Y245" s="137" t="s">
        <v>14</v>
      </c>
      <c r="Z245" s="137" t="s">
        <v>14</v>
      </c>
      <c r="AA245" s="131">
        <f>IF(ISBLANK(#REF!),"",IF(K245&gt;5,ROUND(0.5*(K245-5),2),0))</f>
        <v>1.35</v>
      </c>
      <c r="AB245" s="131">
        <f>IF(ISBLANK(#REF!),"",IF(L245="ΝΑΙ",6,(IF(M245="ΝΑΙ",4,0))))</f>
        <v>4</v>
      </c>
      <c r="AC245" s="131">
        <f>IF(ISBLANK(#REF!),"",IF(E245="ΠΕ23",IF(N245="ΝΑΙ",3,(IF(O245="ΝΑΙ",2,0))),IF(N245="ΝΑΙ",3,(IF(O245="ΝΑΙ",2,0)))))</f>
        <v>0</v>
      </c>
      <c r="AD245" s="131">
        <f>IF(ISBLANK(#REF!),"",MAX(AB245:AC245))</f>
        <v>4</v>
      </c>
      <c r="AE245" s="131">
        <f>IF(ISBLANK(#REF!),"",MIN(3,0.5*INT((P245*12+Q245+ROUND(R245/30,0))/6)))</f>
        <v>1</v>
      </c>
      <c r="AF245" s="131">
        <f>IF(ISBLANK(#REF!),"",0.25*(S245*12+T245+ROUND(U245/30,0)))</f>
        <v>3</v>
      </c>
      <c r="AG245" s="132">
        <f>IF(ISBLANK(#REF!),"",IF(V245&gt;=67%,7,0))</f>
        <v>0</v>
      </c>
      <c r="AH245" s="132">
        <f>IF(ISBLANK(#REF!),"",IF(W245&gt;=1,7,0))</f>
        <v>0</v>
      </c>
      <c r="AI245" s="132">
        <f>IF(ISBLANK(#REF!),"",IF(X245="ΠΟΛΥΤΕΚΝΟΣ",7,IF(X245="ΤΡΙΤΕΚΝΟΣ",3,0)))</f>
        <v>0</v>
      </c>
      <c r="AJ245" s="132">
        <f>IF(ISBLANK(#REF!),"",MAX(AG245:AI245))</f>
        <v>0</v>
      </c>
      <c r="AK245" s="187">
        <f>IF(ISBLANK(#REF!),"",AA245+SUM(AD245:AF245,AJ245))</f>
        <v>9.35</v>
      </c>
    </row>
    <row r="246" spans="1:37" s="134" customFormat="1">
      <c r="A246" s="115">
        <f>IF(ISBLANK(#REF!),"",IF(ISNUMBER(A245),A245+1,1))</f>
        <v>236</v>
      </c>
      <c r="B246" s="134" t="s">
        <v>469</v>
      </c>
      <c r="C246" s="134" t="s">
        <v>116</v>
      </c>
      <c r="D246" s="134" t="s">
        <v>367</v>
      </c>
      <c r="E246" s="134" t="s">
        <v>42</v>
      </c>
      <c r="F246" s="134" t="s">
        <v>89</v>
      </c>
      <c r="G246" s="134" t="s">
        <v>61</v>
      </c>
      <c r="H246" s="134" t="s">
        <v>14</v>
      </c>
      <c r="I246" s="134" t="s">
        <v>13</v>
      </c>
      <c r="J246" s="135">
        <v>40485</v>
      </c>
      <c r="K246" s="136">
        <v>6.79</v>
      </c>
      <c r="L246" s="137"/>
      <c r="M246" s="137" t="s">
        <v>12</v>
      </c>
      <c r="N246" s="137"/>
      <c r="O246" s="137"/>
      <c r="P246" s="134">
        <v>0</v>
      </c>
      <c r="Q246" s="134">
        <v>5</v>
      </c>
      <c r="R246" s="134">
        <v>22</v>
      </c>
      <c r="S246" s="134">
        <v>0</v>
      </c>
      <c r="T246" s="134">
        <v>4</v>
      </c>
      <c r="U246" s="134">
        <v>14</v>
      </c>
      <c r="V246" s="138"/>
      <c r="W246" s="139"/>
      <c r="X246" s="137"/>
      <c r="Y246" s="137" t="s">
        <v>14</v>
      </c>
      <c r="Z246" s="137" t="s">
        <v>14</v>
      </c>
      <c r="AA246" s="131">
        <f>IF(ISBLANK(#REF!),"",IF(K246&gt;5,ROUND(0.5*(K246-5),2),0))</f>
        <v>0.9</v>
      </c>
      <c r="AB246" s="131">
        <f>IF(ISBLANK(#REF!),"",IF(L246="ΝΑΙ",6,(IF(M246="ΝΑΙ",4,0))))</f>
        <v>4</v>
      </c>
      <c r="AC246" s="131">
        <f>IF(ISBLANK(#REF!),"",IF(E246="ΠΕ23",IF(N246="ΝΑΙ",3,(IF(O246="ΝΑΙ",2,0))),IF(N246="ΝΑΙ",3,(IF(O246="ΝΑΙ",2,0)))))</f>
        <v>0</v>
      </c>
      <c r="AD246" s="131">
        <f>IF(ISBLANK(#REF!),"",MAX(AB246:AC246))</f>
        <v>4</v>
      </c>
      <c r="AE246" s="131">
        <f>IF(ISBLANK(#REF!),"",MIN(3,0.5*INT((P246*12+Q246+ROUND(R246/30,0))/6)))</f>
        <v>0.5</v>
      </c>
      <c r="AF246" s="131">
        <f>IF(ISBLANK(#REF!),"",0.25*(S246*12+T246+ROUND(U246/30,0)))</f>
        <v>1</v>
      </c>
      <c r="AG246" s="132">
        <f>IF(ISBLANK(#REF!),"",IF(V246&gt;=67%,7,0))</f>
        <v>0</v>
      </c>
      <c r="AH246" s="132">
        <f>IF(ISBLANK(#REF!),"",IF(W246&gt;=1,7,0))</f>
        <v>0</v>
      </c>
      <c r="AI246" s="132">
        <f>IF(ISBLANK(#REF!),"",IF(X246="ΠΟΛΥΤΕΚΝΟΣ",7,IF(X246="ΤΡΙΤΕΚΝΟΣ",3,0)))</f>
        <v>0</v>
      </c>
      <c r="AJ246" s="132">
        <f>IF(ISBLANK(#REF!),"",MAX(AG246:AI246))</f>
        <v>0</v>
      </c>
      <c r="AK246" s="187">
        <f>IF(ISBLANK(#REF!),"",AA246+SUM(AD246:AF246,AJ246))</f>
        <v>6.4</v>
      </c>
    </row>
    <row r="247" spans="1:37" s="134" customFormat="1">
      <c r="A247" s="115">
        <f>IF(ISBLANK(#REF!),"",IF(ISNUMBER(A246),A246+1,1))</f>
        <v>237</v>
      </c>
      <c r="B247" s="134" t="s">
        <v>468</v>
      </c>
      <c r="C247" s="134" t="s">
        <v>164</v>
      </c>
      <c r="D247" s="134" t="s">
        <v>184</v>
      </c>
      <c r="E247" s="134" t="s">
        <v>42</v>
      </c>
      <c r="F247" s="134" t="s">
        <v>89</v>
      </c>
      <c r="G247" s="134" t="s">
        <v>61</v>
      </c>
      <c r="H247" s="134" t="s">
        <v>14</v>
      </c>
      <c r="I247" s="134" t="s">
        <v>13</v>
      </c>
      <c r="J247" s="135">
        <v>37921</v>
      </c>
      <c r="K247" s="136">
        <v>6.56</v>
      </c>
      <c r="L247" s="137"/>
      <c r="M247" s="137"/>
      <c r="N247" s="137"/>
      <c r="O247" s="137"/>
      <c r="P247" s="134">
        <v>5</v>
      </c>
      <c r="Q247" s="134">
        <v>6</v>
      </c>
      <c r="R247" s="134">
        <v>0</v>
      </c>
      <c r="S247" s="134">
        <v>0</v>
      </c>
      <c r="T247" s="134">
        <v>4</v>
      </c>
      <c r="U247" s="134">
        <v>13</v>
      </c>
      <c r="V247" s="138"/>
      <c r="W247" s="139"/>
      <c r="X247" s="137"/>
      <c r="Y247" s="137" t="s">
        <v>14</v>
      </c>
      <c r="Z247" s="137" t="s">
        <v>14</v>
      </c>
      <c r="AA247" s="131">
        <f>IF(ISBLANK(#REF!),"",IF(K247&gt;5,ROUND(0.5*(K247-5),2),0))</f>
        <v>0.78</v>
      </c>
      <c r="AB247" s="131">
        <f>IF(ISBLANK(#REF!),"",IF(L247="ΝΑΙ",6,(IF(M247="ΝΑΙ",4,0))))</f>
        <v>0</v>
      </c>
      <c r="AC247" s="131">
        <f>IF(ISBLANK(#REF!),"",IF(E247="ΠΕ23",IF(N247="ΝΑΙ",3,(IF(O247="ΝΑΙ",2,0))),IF(N247="ΝΑΙ",3,(IF(O247="ΝΑΙ",2,0)))))</f>
        <v>0</v>
      </c>
      <c r="AD247" s="131">
        <f>IF(ISBLANK(#REF!),"",MAX(AB247:AC247))</f>
        <v>0</v>
      </c>
      <c r="AE247" s="131">
        <f>IF(ISBLANK(#REF!),"",MIN(3,0.5*INT((P247*12+Q247+ROUND(R247/30,0))/6)))</f>
        <v>3</v>
      </c>
      <c r="AF247" s="131">
        <f>IF(ISBLANK(#REF!),"",0.25*(S247*12+T247+ROUND(U247/30,0)))</f>
        <v>1</v>
      </c>
      <c r="AG247" s="132">
        <f>IF(ISBLANK(#REF!),"",IF(V247&gt;=67%,7,0))</f>
        <v>0</v>
      </c>
      <c r="AH247" s="132">
        <f>IF(ISBLANK(#REF!),"",IF(W247&gt;=1,7,0))</f>
        <v>0</v>
      </c>
      <c r="AI247" s="132">
        <f>IF(ISBLANK(#REF!),"",IF(X247="ΠΟΛΥΤΕΚΝΟΣ",7,IF(X247="ΤΡΙΤΕΚΝΟΣ",3,0)))</f>
        <v>0</v>
      </c>
      <c r="AJ247" s="132">
        <f>IF(ISBLANK(#REF!),"",MAX(AG247:AI247))</f>
        <v>0</v>
      </c>
      <c r="AK247" s="187">
        <f>IF(ISBLANK(#REF!),"",AA247+SUM(AD247:AF247,AJ247))</f>
        <v>4.78</v>
      </c>
    </row>
    <row r="248" spans="1:37" s="134" customFormat="1">
      <c r="A248" s="115">
        <f>IF(ISBLANK(#REF!),"",IF(ISNUMBER(A247),A247+1,1))</f>
        <v>238</v>
      </c>
      <c r="B248" s="134" t="s">
        <v>441</v>
      </c>
      <c r="C248" s="134" t="s">
        <v>442</v>
      </c>
      <c r="D248" s="134" t="s">
        <v>167</v>
      </c>
      <c r="E248" s="134" t="s">
        <v>42</v>
      </c>
      <c r="F248" s="134" t="s">
        <v>89</v>
      </c>
      <c r="G248" s="134" t="s">
        <v>61</v>
      </c>
      <c r="H248" s="134" t="s">
        <v>14</v>
      </c>
      <c r="I248" s="134" t="s">
        <v>13</v>
      </c>
      <c r="J248" s="135">
        <v>38796</v>
      </c>
      <c r="K248" s="136">
        <v>6.79</v>
      </c>
      <c r="L248" s="137"/>
      <c r="M248" s="137"/>
      <c r="N248" s="137"/>
      <c r="O248" s="137"/>
      <c r="P248" s="134">
        <v>5</v>
      </c>
      <c r="Q248" s="134">
        <v>8</v>
      </c>
      <c r="R248" s="134">
        <v>15</v>
      </c>
      <c r="S248" s="134">
        <v>0</v>
      </c>
      <c r="T248" s="134">
        <v>0</v>
      </c>
      <c r="U248" s="134">
        <v>0</v>
      </c>
      <c r="V248" s="138"/>
      <c r="W248" s="139"/>
      <c r="X248" s="137"/>
      <c r="Y248" s="137" t="s">
        <v>14</v>
      </c>
      <c r="Z248" s="137" t="s">
        <v>14</v>
      </c>
      <c r="AA248" s="131">
        <f>IF(ISBLANK(#REF!),"",IF(K248&gt;5,ROUND(0.5*(K248-5),2),0))</f>
        <v>0.9</v>
      </c>
      <c r="AB248" s="131">
        <f>IF(ISBLANK(#REF!),"",IF(L248="ΝΑΙ",6,(IF(M248="ΝΑΙ",4,0))))</f>
        <v>0</v>
      </c>
      <c r="AC248" s="131">
        <f>IF(ISBLANK(#REF!),"",IF(E248="ΠΕ23",IF(N248="ΝΑΙ",3,(IF(O248="ΝΑΙ",2,0))),IF(N248="ΝΑΙ",3,(IF(O248="ΝΑΙ",2,0)))))</f>
        <v>0</v>
      </c>
      <c r="AD248" s="131">
        <f>IF(ISBLANK(#REF!),"",MAX(AB248:AC248))</f>
        <v>0</v>
      </c>
      <c r="AE248" s="131">
        <f>IF(ISBLANK(#REF!),"",MIN(3,0.5*INT((P248*12+Q248+ROUND(R248/30,0))/6)))</f>
        <v>3</v>
      </c>
      <c r="AF248" s="131">
        <f>IF(ISBLANK(#REF!),"",0.25*(S248*12+T248+ROUND(U248/30,0)))</f>
        <v>0</v>
      </c>
      <c r="AG248" s="132">
        <f>IF(ISBLANK(#REF!),"",IF(V248&gt;=67%,7,0))</f>
        <v>0</v>
      </c>
      <c r="AH248" s="132">
        <f>IF(ISBLANK(#REF!),"",IF(W248&gt;=1,7,0))</f>
        <v>0</v>
      </c>
      <c r="AI248" s="132">
        <f>IF(ISBLANK(#REF!),"",IF(X248="ΠΟΛΥΤΕΚΝΟΣ",7,IF(X248="ΤΡΙΤΕΚΝΟΣ",3,0)))</f>
        <v>0</v>
      </c>
      <c r="AJ248" s="132">
        <f>IF(ISBLANK(#REF!),"",MAX(AG248:AI248))</f>
        <v>0</v>
      </c>
      <c r="AK248" s="187">
        <f>IF(ISBLANK(#REF!),"",AA248+SUM(AD248:AF248,AJ248))</f>
        <v>3.9</v>
      </c>
    </row>
    <row r="249" spans="1:37" s="134" customFormat="1">
      <c r="A249" s="115">
        <f>IF(ISBLANK(#REF!),"",IF(ISNUMBER(A248),A248+1,1))</f>
        <v>239</v>
      </c>
      <c r="B249" s="134" t="s">
        <v>446</v>
      </c>
      <c r="C249" s="134" t="s">
        <v>112</v>
      </c>
      <c r="D249" s="134" t="s">
        <v>99</v>
      </c>
      <c r="E249" s="134" t="s">
        <v>42</v>
      </c>
      <c r="F249" s="134" t="s">
        <v>89</v>
      </c>
      <c r="G249" s="134" t="s">
        <v>61</v>
      </c>
      <c r="H249" s="134" t="s">
        <v>14</v>
      </c>
      <c r="I249" s="134" t="s">
        <v>13</v>
      </c>
      <c r="J249" s="135">
        <v>39388</v>
      </c>
      <c r="K249" s="136">
        <v>7.23</v>
      </c>
      <c r="L249" s="137"/>
      <c r="M249" s="137"/>
      <c r="N249" s="137"/>
      <c r="O249" s="137"/>
      <c r="P249" s="134">
        <v>0</v>
      </c>
      <c r="Q249" s="134">
        <v>8</v>
      </c>
      <c r="R249" s="134">
        <v>0</v>
      </c>
      <c r="S249" s="134">
        <v>0</v>
      </c>
      <c r="T249" s="134">
        <v>4</v>
      </c>
      <c r="U249" s="134">
        <v>14</v>
      </c>
      <c r="V249" s="138"/>
      <c r="W249" s="139"/>
      <c r="X249" s="137"/>
      <c r="Y249" s="137" t="s">
        <v>14</v>
      </c>
      <c r="Z249" s="137" t="s">
        <v>14</v>
      </c>
      <c r="AA249" s="131">
        <f>IF(ISBLANK(#REF!),"",IF(K249&gt;5,ROUND(0.5*(K249-5),2),0))</f>
        <v>1.1200000000000001</v>
      </c>
      <c r="AB249" s="131">
        <f>IF(ISBLANK(#REF!),"",IF(L249="ΝΑΙ",6,(IF(M249="ΝΑΙ",4,0))))</f>
        <v>0</v>
      </c>
      <c r="AC249" s="131">
        <f>IF(ISBLANK(#REF!),"",IF(E249="ΠΕ23",IF(N249="ΝΑΙ",3,(IF(O249="ΝΑΙ",2,0))),IF(N249="ΝΑΙ",3,(IF(O249="ΝΑΙ",2,0)))))</f>
        <v>0</v>
      </c>
      <c r="AD249" s="131">
        <f>IF(ISBLANK(#REF!),"",MAX(AB249:AC249))</f>
        <v>0</v>
      </c>
      <c r="AE249" s="131">
        <f>IF(ISBLANK(#REF!),"",MIN(3,0.5*INT((P249*12+Q249+ROUND(R249/30,0))/6)))</f>
        <v>0.5</v>
      </c>
      <c r="AF249" s="131">
        <f>IF(ISBLANK(#REF!),"",0.25*(S249*12+T249+ROUND(U249/30,0)))</f>
        <v>1</v>
      </c>
      <c r="AG249" s="132">
        <f>IF(ISBLANK(#REF!),"",IF(V249&gt;=67%,7,0))</f>
        <v>0</v>
      </c>
      <c r="AH249" s="132">
        <f>IF(ISBLANK(#REF!),"",IF(W249&gt;=1,7,0))</f>
        <v>0</v>
      </c>
      <c r="AI249" s="132">
        <f>IF(ISBLANK(#REF!),"",IF(X249="ΠΟΛΥΤΕΚΝΟΣ",7,IF(X249="ΤΡΙΤΕΚΝΟΣ",3,0)))</f>
        <v>0</v>
      </c>
      <c r="AJ249" s="132">
        <f>IF(ISBLANK(#REF!),"",MAX(AG249:AI249))</f>
        <v>0</v>
      </c>
      <c r="AK249" s="187">
        <f>IF(ISBLANK(#REF!),"",AA249+SUM(AD249:AF249,AJ249))</f>
        <v>2.62</v>
      </c>
    </row>
    <row r="250" spans="1:37" s="134" customFormat="1">
      <c r="A250" s="115">
        <f>IF(ISBLANK(#REF!),"",IF(ISNUMBER(A249),A249+1,1))</f>
        <v>240</v>
      </c>
      <c r="B250" s="134" t="s">
        <v>455</v>
      </c>
      <c r="C250" s="134" t="s">
        <v>371</v>
      </c>
      <c r="D250" s="134" t="s">
        <v>456</v>
      </c>
      <c r="E250" s="134" t="s">
        <v>42</v>
      </c>
      <c r="F250" s="134" t="s">
        <v>89</v>
      </c>
      <c r="G250" s="134" t="s">
        <v>61</v>
      </c>
      <c r="H250" s="134" t="s">
        <v>14</v>
      </c>
      <c r="I250" s="134" t="s">
        <v>13</v>
      </c>
      <c r="J250" s="135">
        <v>36707</v>
      </c>
      <c r="K250" s="136">
        <v>7.05</v>
      </c>
      <c r="L250" s="137"/>
      <c r="M250" s="137"/>
      <c r="N250" s="137"/>
      <c r="O250" s="137"/>
      <c r="P250" s="134">
        <v>1</v>
      </c>
      <c r="Q250" s="134">
        <v>7</v>
      </c>
      <c r="R250" s="134">
        <v>15</v>
      </c>
      <c r="S250" s="134">
        <v>0</v>
      </c>
      <c r="T250" s="134">
        <v>0</v>
      </c>
      <c r="U250" s="134">
        <v>0</v>
      </c>
      <c r="V250" s="138"/>
      <c r="W250" s="139"/>
      <c r="X250" s="137"/>
      <c r="Y250" s="137" t="s">
        <v>14</v>
      </c>
      <c r="Z250" s="137" t="s">
        <v>14</v>
      </c>
      <c r="AA250" s="131">
        <f>IF(ISBLANK(#REF!),"",IF(K250&gt;5,ROUND(0.5*(K250-5),2),0))</f>
        <v>1.03</v>
      </c>
      <c r="AB250" s="131">
        <f>IF(ISBLANK(#REF!),"",IF(L250="ΝΑΙ",6,(IF(M250="ΝΑΙ",4,0))))</f>
        <v>0</v>
      </c>
      <c r="AC250" s="131">
        <f>IF(ISBLANK(#REF!),"",IF(E250="ΠΕ23",IF(N250="ΝΑΙ",3,(IF(O250="ΝΑΙ",2,0))),IF(N250="ΝΑΙ",3,(IF(O250="ΝΑΙ",2,0)))))</f>
        <v>0</v>
      </c>
      <c r="AD250" s="131">
        <f>IF(ISBLANK(#REF!),"",MAX(AB250:AC250))</f>
        <v>0</v>
      </c>
      <c r="AE250" s="131">
        <f>IF(ISBLANK(#REF!),"",MIN(3,0.5*INT((P250*12+Q250+ROUND(R250/30,0))/6)))</f>
        <v>1.5</v>
      </c>
      <c r="AF250" s="131">
        <f>IF(ISBLANK(#REF!),"",0.25*(S250*12+T250+ROUND(U250/30,0)))</f>
        <v>0</v>
      </c>
      <c r="AG250" s="132">
        <f>IF(ISBLANK(#REF!),"",IF(V250&gt;=67%,7,0))</f>
        <v>0</v>
      </c>
      <c r="AH250" s="132">
        <f>IF(ISBLANK(#REF!),"",IF(W250&gt;=1,7,0))</f>
        <v>0</v>
      </c>
      <c r="AI250" s="132">
        <f>IF(ISBLANK(#REF!),"",IF(X250="ΠΟΛΥΤΕΚΝΟΣ",7,IF(X250="ΤΡΙΤΕΚΝΟΣ",3,0)))</f>
        <v>0</v>
      </c>
      <c r="AJ250" s="132">
        <f>IF(ISBLANK(#REF!),"",MAX(AG250:AI250))</f>
        <v>0</v>
      </c>
      <c r="AK250" s="187">
        <f>IF(ISBLANK(#REF!),"",AA250+SUM(AD250:AF250,AJ250))</f>
        <v>2.5300000000000002</v>
      </c>
    </row>
    <row r="251" spans="1:37" s="134" customFormat="1">
      <c r="A251" s="115">
        <f>IF(ISBLANK(#REF!),"",IF(ISNUMBER(A250),A250+1,1))</f>
        <v>241</v>
      </c>
      <c r="B251" s="134" t="s">
        <v>206</v>
      </c>
      <c r="C251" s="134" t="s">
        <v>161</v>
      </c>
      <c r="D251" s="134" t="s">
        <v>107</v>
      </c>
      <c r="E251" s="134" t="s">
        <v>42</v>
      </c>
      <c r="F251" s="134" t="s">
        <v>89</v>
      </c>
      <c r="G251" s="134" t="s">
        <v>61</v>
      </c>
      <c r="H251" s="134" t="s">
        <v>14</v>
      </c>
      <c r="I251" s="134" t="s">
        <v>13</v>
      </c>
      <c r="J251" s="135">
        <v>40127</v>
      </c>
      <c r="K251" s="136">
        <v>7.1</v>
      </c>
      <c r="L251" s="137"/>
      <c r="M251" s="137"/>
      <c r="N251" s="137"/>
      <c r="O251" s="137"/>
      <c r="P251" s="134">
        <v>0</v>
      </c>
      <c r="Q251" s="134">
        <v>0</v>
      </c>
      <c r="R251" s="134">
        <v>0</v>
      </c>
      <c r="S251" s="134">
        <v>0</v>
      </c>
      <c r="T251" s="134">
        <v>4</v>
      </c>
      <c r="U251" s="134">
        <v>10</v>
      </c>
      <c r="V251" s="138"/>
      <c r="W251" s="139"/>
      <c r="X251" s="137"/>
      <c r="Y251" s="137" t="s">
        <v>14</v>
      </c>
      <c r="Z251" s="137" t="s">
        <v>14</v>
      </c>
      <c r="AA251" s="131">
        <f>IF(ISBLANK(#REF!),"",IF(K251&gt;5,ROUND(0.5*(K251-5),2),0))</f>
        <v>1.05</v>
      </c>
      <c r="AB251" s="131">
        <f>IF(ISBLANK(#REF!),"",IF(L251="ΝΑΙ",6,(IF(M251="ΝΑΙ",4,0))))</f>
        <v>0</v>
      </c>
      <c r="AC251" s="131">
        <f>IF(ISBLANK(#REF!),"",IF(E251="ΠΕ23",IF(N251="ΝΑΙ",3,(IF(O251="ΝΑΙ",2,0))),IF(N251="ΝΑΙ",3,(IF(O251="ΝΑΙ",2,0)))))</f>
        <v>0</v>
      </c>
      <c r="AD251" s="131">
        <f>IF(ISBLANK(#REF!),"",MAX(AB251:AC251))</f>
        <v>0</v>
      </c>
      <c r="AE251" s="131">
        <f>IF(ISBLANK(#REF!),"",MIN(3,0.5*INT((P251*12+Q251+ROUND(R251/30,0))/6)))</f>
        <v>0</v>
      </c>
      <c r="AF251" s="131">
        <f>IF(ISBLANK(#REF!),"",0.25*(S251*12+T251+ROUND(U251/30,0)))</f>
        <v>1</v>
      </c>
      <c r="AG251" s="132">
        <f>IF(ISBLANK(#REF!),"",IF(V251&gt;=67%,7,0))</f>
        <v>0</v>
      </c>
      <c r="AH251" s="132">
        <f>IF(ISBLANK(#REF!),"",IF(W251&gt;=1,7,0))</f>
        <v>0</v>
      </c>
      <c r="AI251" s="132">
        <f>IF(ISBLANK(#REF!),"",IF(X251="ΠΟΛΥΤΕΚΝΟΣ",7,IF(X251="ΤΡΙΤΕΚΝΟΣ",3,0)))</f>
        <v>0</v>
      </c>
      <c r="AJ251" s="132">
        <f>IF(ISBLANK(#REF!),"",MAX(AG251:AI251))</f>
        <v>0</v>
      </c>
      <c r="AK251" s="187">
        <f>IF(ISBLANK(#REF!),"",AA251+SUM(AD251:AF251,AJ251))</f>
        <v>2.0499999999999998</v>
      </c>
    </row>
    <row r="252" spans="1:37" s="134" customFormat="1">
      <c r="A252" s="115">
        <f>IF(ISBLANK(#REF!),"",IF(ISNUMBER(A251),A251+1,1))</f>
        <v>242</v>
      </c>
      <c r="B252" s="134" t="s">
        <v>453</v>
      </c>
      <c r="C252" s="134" t="s">
        <v>454</v>
      </c>
      <c r="D252" s="134" t="s">
        <v>130</v>
      </c>
      <c r="E252" s="134" t="s">
        <v>42</v>
      </c>
      <c r="F252" s="134" t="s">
        <v>89</v>
      </c>
      <c r="G252" s="134" t="s">
        <v>61</v>
      </c>
      <c r="H252" s="134" t="s">
        <v>14</v>
      </c>
      <c r="I252" s="134" t="s">
        <v>13</v>
      </c>
      <c r="J252" s="135">
        <v>42296</v>
      </c>
      <c r="K252" s="136">
        <v>7.8</v>
      </c>
      <c r="L252" s="137"/>
      <c r="M252" s="137"/>
      <c r="N252" s="137"/>
      <c r="O252" s="137"/>
      <c r="P252" s="134">
        <v>0</v>
      </c>
      <c r="Q252" s="134">
        <v>8</v>
      </c>
      <c r="R252" s="134">
        <v>19</v>
      </c>
      <c r="S252" s="134">
        <v>0</v>
      </c>
      <c r="T252" s="134">
        <v>0</v>
      </c>
      <c r="U252" s="134">
        <v>0</v>
      </c>
      <c r="V252" s="138"/>
      <c r="W252" s="139"/>
      <c r="X252" s="137"/>
      <c r="Y252" s="137" t="s">
        <v>14</v>
      </c>
      <c r="Z252" s="137" t="s">
        <v>14</v>
      </c>
      <c r="AA252" s="131">
        <f>IF(ISBLANK(#REF!),"",IF(K252&gt;5,ROUND(0.5*(K252-5),2),0))</f>
        <v>1.4</v>
      </c>
      <c r="AB252" s="131">
        <f>IF(ISBLANK(#REF!),"",IF(L252="ΝΑΙ",6,(IF(M252="ΝΑΙ",4,0))))</f>
        <v>0</v>
      </c>
      <c r="AC252" s="131">
        <f>IF(ISBLANK(#REF!),"",IF(E252="ΠΕ23",IF(N252="ΝΑΙ",3,(IF(O252="ΝΑΙ",2,0))),IF(N252="ΝΑΙ",3,(IF(O252="ΝΑΙ",2,0)))))</f>
        <v>0</v>
      </c>
      <c r="AD252" s="131">
        <f>IF(ISBLANK(#REF!),"",MAX(AB252:AC252))</f>
        <v>0</v>
      </c>
      <c r="AE252" s="131">
        <f>IF(ISBLANK(#REF!),"",MIN(3,0.5*INT((P252*12+Q252+ROUND(R252/30,0))/6)))</f>
        <v>0.5</v>
      </c>
      <c r="AF252" s="131">
        <f>IF(ISBLANK(#REF!),"",0.25*(S252*12+T252+ROUND(U252/30,0)))</f>
        <v>0</v>
      </c>
      <c r="AG252" s="132">
        <f>IF(ISBLANK(#REF!),"",IF(V252&gt;=67%,7,0))</f>
        <v>0</v>
      </c>
      <c r="AH252" s="132">
        <f>IF(ISBLANK(#REF!),"",IF(W252&gt;=1,7,0))</f>
        <v>0</v>
      </c>
      <c r="AI252" s="132">
        <f>IF(ISBLANK(#REF!),"",IF(X252="ΠΟΛΥΤΕΚΝΟΣ",7,IF(X252="ΤΡΙΤΕΚΝΟΣ",3,0)))</f>
        <v>0</v>
      </c>
      <c r="AJ252" s="132">
        <f>IF(ISBLANK(#REF!),"",MAX(AG252:AI252))</f>
        <v>0</v>
      </c>
      <c r="AK252" s="187">
        <f>IF(ISBLANK(#REF!),"",AA252+SUM(AD252:AF252,AJ252))</f>
        <v>1.9</v>
      </c>
    </row>
    <row r="253" spans="1:37" s="134" customFormat="1">
      <c r="A253" s="115">
        <f>IF(ISBLANK(#REF!),"",IF(ISNUMBER(A252),A252+1,1))</f>
        <v>243</v>
      </c>
      <c r="B253" s="134" t="s">
        <v>443</v>
      </c>
      <c r="C253" s="134" t="s">
        <v>98</v>
      </c>
      <c r="D253" s="134" t="s">
        <v>155</v>
      </c>
      <c r="E253" s="134" t="s">
        <v>42</v>
      </c>
      <c r="F253" s="134" t="s">
        <v>89</v>
      </c>
      <c r="G253" s="134" t="s">
        <v>61</v>
      </c>
      <c r="H253" s="134" t="s">
        <v>14</v>
      </c>
      <c r="I253" s="134" t="s">
        <v>13</v>
      </c>
      <c r="J253" s="135">
        <v>39520</v>
      </c>
      <c r="K253" s="136">
        <v>6.77</v>
      </c>
      <c r="L253" s="137"/>
      <c r="M253" s="137"/>
      <c r="N253" s="137"/>
      <c r="O253" s="137"/>
      <c r="P253" s="134">
        <v>0</v>
      </c>
      <c r="Q253" s="134">
        <v>0</v>
      </c>
      <c r="R253" s="134">
        <v>0</v>
      </c>
      <c r="S253" s="134">
        <v>0</v>
      </c>
      <c r="T253" s="134">
        <v>3</v>
      </c>
      <c r="U253" s="134">
        <v>6</v>
      </c>
      <c r="V253" s="138"/>
      <c r="W253" s="139"/>
      <c r="X253" s="137"/>
      <c r="Y253" s="137" t="s">
        <v>14</v>
      </c>
      <c r="Z253" s="137" t="s">
        <v>14</v>
      </c>
      <c r="AA253" s="131">
        <f>IF(ISBLANK(#REF!),"",IF(K253&gt;5,ROUND(0.5*(K253-5),2),0))</f>
        <v>0.89</v>
      </c>
      <c r="AB253" s="131">
        <f>IF(ISBLANK(#REF!),"",IF(L253="ΝΑΙ",6,(IF(M253="ΝΑΙ",4,0))))</f>
        <v>0</v>
      </c>
      <c r="AC253" s="131">
        <f>IF(ISBLANK(#REF!),"",IF(E253="ΠΕ23",IF(N253="ΝΑΙ",3,(IF(O253="ΝΑΙ",2,0))),IF(N253="ΝΑΙ",3,(IF(O253="ΝΑΙ",2,0)))))</f>
        <v>0</v>
      </c>
      <c r="AD253" s="131">
        <f>IF(ISBLANK(#REF!),"",MAX(AB253:AC253))</f>
        <v>0</v>
      </c>
      <c r="AE253" s="131">
        <f>IF(ISBLANK(#REF!),"",MIN(3,0.5*INT((P253*12+Q253+ROUND(R253/30,0))/6)))</f>
        <v>0</v>
      </c>
      <c r="AF253" s="131">
        <f>IF(ISBLANK(#REF!),"",0.25*(S253*12+T253+ROUND(U253/30,0)))</f>
        <v>0.75</v>
      </c>
      <c r="AG253" s="132">
        <f>IF(ISBLANK(#REF!),"",IF(V253&gt;=67%,7,0))</f>
        <v>0</v>
      </c>
      <c r="AH253" s="132">
        <f>IF(ISBLANK(#REF!),"",IF(W253&gt;=1,7,0))</f>
        <v>0</v>
      </c>
      <c r="AI253" s="132">
        <f>IF(ISBLANK(#REF!),"",IF(X253="ΠΟΛΥΤΕΚΝΟΣ",7,IF(X253="ΤΡΙΤΕΚΝΟΣ",3,0)))</f>
        <v>0</v>
      </c>
      <c r="AJ253" s="132">
        <f>IF(ISBLANK(#REF!),"",MAX(AG253:AI253))</f>
        <v>0</v>
      </c>
      <c r="AK253" s="187">
        <f>IF(ISBLANK(#REF!),"",AA253+SUM(AD253:AF253,AJ253))</f>
        <v>1.6400000000000001</v>
      </c>
    </row>
    <row r="254" spans="1:37" s="134" customFormat="1">
      <c r="A254" s="115">
        <f>IF(ISBLANK(#REF!),"",IF(ISNUMBER(A253),A253+1,1))</f>
        <v>244</v>
      </c>
      <c r="B254" s="134" t="s">
        <v>466</v>
      </c>
      <c r="C254" s="134" t="s">
        <v>265</v>
      </c>
      <c r="D254" s="134" t="s">
        <v>467</v>
      </c>
      <c r="E254" s="134" t="s">
        <v>42</v>
      </c>
      <c r="F254" s="134" t="s">
        <v>89</v>
      </c>
      <c r="G254" s="134" t="s">
        <v>61</v>
      </c>
      <c r="H254" s="134" t="s">
        <v>14</v>
      </c>
      <c r="I254" s="134" t="s">
        <v>13</v>
      </c>
      <c r="J254" s="135">
        <v>42415</v>
      </c>
      <c r="K254" s="136">
        <v>7.32</v>
      </c>
      <c r="L254" s="137"/>
      <c r="M254" s="137"/>
      <c r="N254" s="137"/>
      <c r="O254" s="137"/>
      <c r="P254" s="134">
        <v>0</v>
      </c>
      <c r="Q254" s="134">
        <v>0</v>
      </c>
      <c r="R254" s="134">
        <v>0</v>
      </c>
      <c r="S254" s="134">
        <v>0</v>
      </c>
      <c r="T254" s="134">
        <v>0</v>
      </c>
      <c r="U254" s="134">
        <v>0</v>
      </c>
      <c r="V254" s="138"/>
      <c r="W254" s="139"/>
      <c r="X254" s="137"/>
      <c r="Y254" s="137" t="s">
        <v>14</v>
      </c>
      <c r="Z254" s="137" t="s">
        <v>14</v>
      </c>
      <c r="AA254" s="131">
        <f>IF(ISBLANK(#REF!),"",IF(K254&gt;5,ROUND(0.5*(K254-5),2),0))</f>
        <v>1.1599999999999999</v>
      </c>
      <c r="AB254" s="131">
        <f>IF(ISBLANK(#REF!),"",IF(L254="ΝΑΙ",6,(IF(M254="ΝΑΙ",4,0))))</f>
        <v>0</v>
      </c>
      <c r="AC254" s="131">
        <f>IF(ISBLANK(#REF!),"",IF(E254="ΠΕ23",IF(N254="ΝΑΙ",3,(IF(O254="ΝΑΙ",2,0))),IF(N254="ΝΑΙ",3,(IF(O254="ΝΑΙ",2,0)))))</f>
        <v>0</v>
      </c>
      <c r="AD254" s="131">
        <f>IF(ISBLANK(#REF!),"",MAX(AB254:AC254))</f>
        <v>0</v>
      </c>
      <c r="AE254" s="131">
        <f>IF(ISBLANK(#REF!),"",MIN(3,0.5*INT((P254*12+Q254+ROUND(R254/30,0))/6)))</f>
        <v>0</v>
      </c>
      <c r="AF254" s="131">
        <f>IF(ISBLANK(#REF!),"",0.25*(S254*12+T254+ROUND(U254/30,0)))</f>
        <v>0</v>
      </c>
      <c r="AG254" s="132">
        <f>IF(ISBLANK(#REF!),"",IF(V254&gt;=67%,7,0))</f>
        <v>0</v>
      </c>
      <c r="AH254" s="132">
        <f>IF(ISBLANK(#REF!),"",IF(W254&gt;=1,7,0))</f>
        <v>0</v>
      </c>
      <c r="AI254" s="132">
        <f>IF(ISBLANK(#REF!),"",IF(X254="ΠΟΛΥΤΕΚΝΟΣ",7,IF(X254="ΤΡΙΤΕΚΝΟΣ",3,0)))</f>
        <v>0</v>
      </c>
      <c r="AJ254" s="132">
        <f>IF(ISBLANK(#REF!),"",MAX(AG254:AI254))</f>
        <v>0</v>
      </c>
      <c r="AK254" s="187">
        <f>IF(ISBLANK(#REF!),"",AA254+SUM(AD254:AF254,AJ254))</f>
        <v>1.1599999999999999</v>
      </c>
    </row>
    <row r="255" spans="1:37" s="134" customFormat="1">
      <c r="A255" s="115">
        <f>IF(ISBLANK(#REF!),"",IF(ISNUMBER(A254),A254+1,1))</f>
        <v>245</v>
      </c>
      <c r="B255" s="134" t="s">
        <v>460</v>
      </c>
      <c r="C255" s="134" t="s">
        <v>461</v>
      </c>
      <c r="D255" s="134" t="s">
        <v>147</v>
      </c>
      <c r="E255" s="134" t="s">
        <v>42</v>
      </c>
      <c r="F255" s="134" t="s">
        <v>89</v>
      </c>
      <c r="G255" s="134" t="s">
        <v>61</v>
      </c>
      <c r="H255" s="134" t="s">
        <v>14</v>
      </c>
      <c r="I255" s="134" t="s">
        <v>13</v>
      </c>
      <c r="J255" s="135">
        <v>40305</v>
      </c>
      <c r="K255" s="136">
        <v>7.21</v>
      </c>
      <c r="L255" s="137"/>
      <c r="M255" s="137"/>
      <c r="N255" s="137"/>
      <c r="O255" s="137"/>
      <c r="P255" s="134">
        <v>0</v>
      </c>
      <c r="Q255" s="134">
        <v>0</v>
      </c>
      <c r="R255" s="134">
        <v>0</v>
      </c>
      <c r="S255" s="134">
        <v>0</v>
      </c>
      <c r="T255" s="134">
        <v>0</v>
      </c>
      <c r="U255" s="134">
        <v>0</v>
      </c>
      <c r="V255" s="138"/>
      <c r="W255" s="139"/>
      <c r="X255" s="137"/>
      <c r="Y255" s="137" t="s">
        <v>14</v>
      </c>
      <c r="Z255" s="137" t="s">
        <v>14</v>
      </c>
      <c r="AA255" s="131">
        <f>IF(ISBLANK(#REF!),"",IF(K255&gt;5,ROUND(0.5*(K255-5),2),0))</f>
        <v>1.1100000000000001</v>
      </c>
      <c r="AB255" s="131">
        <f>IF(ISBLANK(#REF!),"",IF(L255="ΝΑΙ",6,(IF(M255="ΝΑΙ",4,0))))</f>
        <v>0</v>
      </c>
      <c r="AC255" s="131">
        <f>IF(ISBLANK(#REF!),"",IF(E255="ΠΕ23",IF(N255="ΝΑΙ",3,(IF(O255="ΝΑΙ",2,0))),IF(N255="ΝΑΙ",3,(IF(O255="ΝΑΙ",2,0)))))</f>
        <v>0</v>
      </c>
      <c r="AD255" s="131">
        <f>IF(ISBLANK(#REF!),"",MAX(AB255:AC255))</f>
        <v>0</v>
      </c>
      <c r="AE255" s="131">
        <f>IF(ISBLANK(#REF!),"",MIN(3,0.5*INT((P255*12+Q255+ROUND(R255/30,0))/6)))</f>
        <v>0</v>
      </c>
      <c r="AF255" s="131">
        <f>IF(ISBLANK(#REF!),"",0.25*(S255*12+T255+ROUND(U255/30,0)))</f>
        <v>0</v>
      </c>
      <c r="AG255" s="132">
        <f>IF(ISBLANK(#REF!),"",IF(V255&gt;=67%,7,0))</f>
        <v>0</v>
      </c>
      <c r="AH255" s="132">
        <f>IF(ISBLANK(#REF!),"",IF(W255&gt;=1,7,0))</f>
        <v>0</v>
      </c>
      <c r="AI255" s="132">
        <f>IF(ISBLANK(#REF!),"",IF(X255="ΠΟΛΥΤΕΚΝΟΣ",7,IF(X255="ΤΡΙΤΕΚΝΟΣ",3,0)))</f>
        <v>0</v>
      </c>
      <c r="AJ255" s="132">
        <f>IF(ISBLANK(#REF!),"",MAX(AG255:AI255))</f>
        <v>0</v>
      </c>
      <c r="AK255" s="187">
        <f>IF(ISBLANK(#REF!),"",AA255+SUM(AD255:AF255,AJ255))</f>
        <v>1.1100000000000001</v>
      </c>
    </row>
    <row r="256" spans="1:37" s="134" customFormat="1">
      <c r="A256" s="115">
        <f>IF(ISBLANK(#REF!),"",IF(ISNUMBER(A255),A255+1,1))</f>
        <v>246</v>
      </c>
      <c r="B256" s="134" t="s">
        <v>444</v>
      </c>
      <c r="C256" s="134" t="s">
        <v>120</v>
      </c>
      <c r="D256" s="134" t="s">
        <v>430</v>
      </c>
      <c r="E256" s="134" t="s">
        <v>42</v>
      </c>
      <c r="F256" s="134" t="s">
        <v>89</v>
      </c>
      <c r="G256" s="134" t="s">
        <v>61</v>
      </c>
      <c r="H256" s="134" t="s">
        <v>14</v>
      </c>
      <c r="I256" s="134" t="s">
        <v>13</v>
      </c>
      <c r="J256" s="135">
        <v>42124</v>
      </c>
      <c r="K256" s="136">
        <v>6.19</v>
      </c>
      <c r="L256" s="137"/>
      <c r="M256" s="137"/>
      <c r="N256" s="137"/>
      <c r="O256" s="137"/>
      <c r="P256" s="134">
        <v>0</v>
      </c>
      <c r="Q256" s="134">
        <v>0</v>
      </c>
      <c r="R256" s="134">
        <v>0</v>
      </c>
      <c r="S256" s="134">
        <v>0</v>
      </c>
      <c r="T256" s="134">
        <v>0</v>
      </c>
      <c r="U256" s="134">
        <v>0</v>
      </c>
      <c r="V256" s="138"/>
      <c r="W256" s="139"/>
      <c r="X256" s="137"/>
      <c r="Y256" s="137" t="s">
        <v>14</v>
      </c>
      <c r="Z256" s="137" t="s">
        <v>14</v>
      </c>
      <c r="AA256" s="131">
        <f>IF(ISBLANK(#REF!),"",IF(K256&gt;5,ROUND(0.5*(K256-5),2),0))</f>
        <v>0.6</v>
      </c>
      <c r="AB256" s="131">
        <f>IF(ISBLANK(#REF!),"",IF(L256="ΝΑΙ",6,(IF(M256="ΝΑΙ",4,0))))</f>
        <v>0</v>
      </c>
      <c r="AC256" s="131">
        <f>IF(ISBLANK(#REF!),"",IF(E256="ΠΕ23",IF(N256="ΝΑΙ",3,(IF(O256="ΝΑΙ",2,0))),IF(N256="ΝΑΙ",3,(IF(O256="ΝΑΙ",2,0)))))</f>
        <v>0</v>
      </c>
      <c r="AD256" s="131">
        <f>IF(ISBLANK(#REF!),"",MAX(AB256:AC256))</f>
        <v>0</v>
      </c>
      <c r="AE256" s="131">
        <f>IF(ISBLANK(#REF!),"",MIN(3,0.5*INT((P256*12+Q256+ROUND(R256/30,0))/6)))</f>
        <v>0</v>
      </c>
      <c r="AF256" s="131">
        <f>IF(ISBLANK(#REF!),"",0.25*(S256*12+T256+ROUND(U256/30,0)))</f>
        <v>0</v>
      </c>
      <c r="AG256" s="132">
        <f>IF(ISBLANK(#REF!),"",IF(V256&gt;=67%,7,0))</f>
        <v>0</v>
      </c>
      <c r="AH256" s="132">
        <f>IF(ISBLANK(#REF!),"",IF(W256&gt;=1,7,0))</f>
        <v>0</v>
      </c>
      <c r="AI256" s="132">
        <f>IF(ISBLANK(#REF!),"",IF(X256="ΠΟΛΥΤΕΚΝΟΣ",7,IF(X256="ΤΡΙΤΕΚΝΟΣ",3,0)))</f>
        <v>0</v>
      </c>
      <c r="AJ256" s="132">
        <f>IF(ISBLANK(#REF!),"",MAX(AG256:AI256))</f>
        <v>0</v>
      </c>
      <c r="AK256" s="187">
        <f>IF(ISBLANK(#REF!),"",AA256+SUM(AD256:AF256,AJ256))</f>
        <v>0.6</v>
      </c>
    </row>
    <row r="257" spans="1:37" s="134" customFormat="1">
      <c r="A257" s="115">
        <f>IF(ISBLANK(#REF!),"",IF(ISNUMBER(A256),A256+1,1))</f>
        <v>247</v>
      </c>
      <c r="B257" s="134" t="s">
        <v>387</v>
      </c>
      <c r="C257" s="134" t="s">
        <v>388</v>
      </c>
      <c r="D257" s="134" t="s">
        <v>112</v>
      </c>
      <c r="E257" s="134" t="s">
        <v>43</v>
      </c>
      <c r="F257" s="134" t="s">
        <v>89</v>
      </c>
      <c r="G257" s="134" t="s">
        <v>61</v>
      </c>
      <c r="H257" s="134" t="s">
        <v>12</v>
      </c>
      <c r="I257" s="134" t="s">
        <v>11</v>
      </c>
      <c r="J257" s="135">
        <v>39062</v>
      </c>
      <c r="K257" s="136">
        <v>7.87</v>
      </c>
      <c r="L257" s="137"/>
      <c r="M257" s="137" t="s">
        <v>12</v>
      </c>
      <c r="N257" s="137"/>
      <c r="O257" s="137"/>
      <c r="P257" s="134">
        <v>3</v>
      </c>
      <c r="Q257" s="134">
        <v>8</v>
      </c>
      <c r="R257" s="134">
        <v>24</v>
      </c>
      <c r="S257" s="134">
        <v>2</v>
      </c>
      <c r="T257" s="134">
        <v>9</v>
      </c>
      <c r="U257" s="134">
        <v>9</v>
      </c>
      <c r="V257" s="138"/>
      <c r="W257" s="139"/>
      <c r="X257" s="137"/>
      <c r="Y257" s="137" t="s">
        <v>14</v>
      </c>
      <c r="Z257" s="137" t="s">
        <v>14</v>
      </c>
      <c r="AA257" s="131">
        <f>IF(ISBLANK(#REF!),"",IF(K257&gt;5,ROUND(0.5*(K257-5),2),0))</f>
        <v>1.44</v>
      </c>
      <c r="AB257" s="131">
        <f>IF(ISBLANK(#REF!),"",IF(L257="ΝΑΙ",6,(IF(M257="ΝΑΙ",4,0))))</f>
        <v>4</v>
      </c>
      <c r="AC257" s="131">
        <f>IF(ISBLANK(#REF!),"",IF(E257="ΠΕ23",IF(N257="ΝΑΙ",3,(IF(O257="ΝΑΙ",2,0))),IF(N257="ΝΑΙ",3,(IF(O257="ΝΑΙ",2,0)))))</f>
        <v>0</v>
      </c>
      <c r="AD257" s="131">
        <f>IF(ISBLANK(#REF!),"",MAX(AB257:AC257))</f>
        <v>4</v>
      </c>
      <c r="AE257" s="131">
        <f>IF(ISBLANK(#REF!),"",MIN(3,0.5*INT((P257*12+Q257+ROUND(R257/30,0))/6)))</f>
        <v>3</v>
      </c>
      <c r="AF257" s="131">
        <f>IF(ISBLANK(#REF!),"",0.25*(S257*12+T257+ROUND(U257/30,0)))</f>
        <v>8.25</v>
      </c>
      <c r="AG257" s="132">
        <f>IF(ISBLANK(#REF!),"",IF(V257&gt;=67%,7,0))</f>
        <v>0</v>
      </c>
      <c r="AH257" s="132">
        <f>IF(ISBLANK(#REF!),"",IF(W257&gt;=1,7,0))</f>
        <v>0</v>
      </c>
      <c r="AI257" s="132">
        <f>IF(ISBLANK(#REF!),"",IF(X257="ΠΟΛΥΤΕΚΝΟΣ",7,IF(X257="ΤΡΙΤΕΚΝΟΣ",3,0)))</f>
        <v>0</v>
      </c>
      <c r="AJ257" s="132">
        <f>IF(ISBLANK(#REF!),"",MAX(AG257:AI257))</f>
        <v>0</v>
      </c>
      <c r="AK257" s="187">
        <f>IF(ISBLANK(#REF!),"",AA257+SUM(AD257:AF257,AJ257))</f>
        <v>16.690000000000001</v>
      </c>
    </row>
    <row r="258" spans="1:37" s="134" customFormat="1">
      <c r="A258" s="115">
        <f>IF(ISBLANK(#REF!),"",IF(ISNUMBER(A257),A257+1,1))</f>
        <v>248</v>
      </c>
      <c r="B258" s="134" t="s">
        <v>394</v>
      </c>
      <c r="C258" s="134" t="s">
        <v>290</v>
      </c>
      <c r="D258" s="134" t="s">
        <v>107</v>
      </c>
      <c r="E258" s="134" t="s">
        <v>43</v>
      </c>
      <c r="F258" s="134" t="s">
        <v>89</v>
      </c>
      <c r="G258" s="134" t="s">
        <v>61</v>
      </c>
      <c r="H258" s="134" t="s">
        <v>12</v>
      </c>
      <c r="I258" s="134" t="s">
        <v>11</v>
      </c>
      <c r="J258" s="135">
        <v>34089</v>
      </c>
      <c r="K258" s="136">
        <v>7.69</v>
      </c>
      <c r="L258" s="137"/>
      <c r="M258" s="137"/>
      <c r="N258" s="137"/>
      <c r="O258" s="137"/>
      <c r="P258" s="134">
        <v>10</v>
      </c>
      <c r="Q258" s="134">
        <v>0</v>
      </c>
      <c r="R258" s="134">
        <v>17</v>
      </c>
      <c r="S258" s="134">
        <v>3</v>
      </c>
      <c r="T258" s="134">
        <v>8</v>
      </c>
      <c r="U258" s="134">
        <v>8</v>
      </c>
      <c r="V258" s="138"/>
      <c r="W258" s="139"/>
      <c r="X258" s="137"/>
      <c r="Y258" s="137" t="s">
        <v>14</v>
      </c>
      <c r="Z258" s="137" t="s">
        <v>14</v>
      </c>
      <c r="AA258" s="131">
        <f>IF(ISBLANK(#REF!),"",IF(K258&gt;5,ROUND(0.5*(K258-5),2),0))</f>
        <v>1.35</v>
      </c>
      <c r="AB258" s="131">
        <f>IF(ISBLANK(#REF!),"",IF(L258="ΝΑΙ",6,(IF(M258="ΝΑΙ",4,0))))</f>
        <v>0</v>
      </c>
      <c r="AC258" s="131">
        <f>IF(ISBLANK(#REF!),"",IF(E258="ΠΕ23",IF(N258="ΝΑΙ",3,(IF(O258="ΝΑΙ",2,0))),IF(N258="ΝΑΙ",3,(IF(O258="ΝΑΙ",2,0)))))</f>
        <v>0</v>
      </c>
      <c r="AD258" s="131">
        <f>IF(ISBLANK(#REF!),"",MAX(AB258:AC258))</f>
        <v>0</v>
      </c>
      <c r="AE258" s="131">
        <f>IF(ISBLANK(#REF!),"",MIN(3,0.5*INT((P258*12+Q258+ROUND(R258/30,0))/6)))</f>
        <v>3</v>
      </c>
      <c r="AF258" s="131">
        <f>IF(ISBLANK(#REF!),"",0.25*(S258*12+T258+ROUND(U258/30,0)))</f>
        <v>11</v>
      </c>
      <c r="AG258" s="132">
        <f>IF(ISBLANK(#REF!),"",IF(V258&gt;=67%,7,0))</f>
        <v>0</v>
      </c>
      <c r="AH258" s="132">
        <f>IF(ISBLANK(#REF!),"",IF(W258&gt;=1,7,0))</f>
        <v>0</v>
      </c>
      <c r="AI258" s="132">
        <f>IF(ISBLANK(#REF!),"",IF(X258="ΠΟΛΥΤΕΚΝΟΣ",7,IF(X258="ΤΡΙΤΕΚΝΟΣ",3,0)))</f>
        <v>0</v>
      </c>
      <c r="AJ258" s="132">
        <f>IF(ISBLANK(#REF!),"",MAX(AG258:AI258))</f>
        <v>0</v>
      </c>
      <c r="AK258" s="187">
        <f>IF(ISBLANK(#REF!),"",AA258+SUM(AD258:AF258,AJ258))</f>
        <v>15.35</v>
      </c>
    </row>
    <row r="259" spans="1:37" s="134" customFormat="1">
      <c r="A259" s="115">
        <f>IF(ISBLANK(#REF!),"",IF(ISNUMBER(A258),A258+1,1))</f>
        <v>249</v>
      </c>
      <c r="B259" s="134" t="s">
        <v>384</v>
      </c>
      <c r="C259" s="134" t="s">
        <v>95</v>
      </c>
      <c r="D259" s="134" t="s">
        <v>96</v>
      </c>
      <c r="E259" s="134" t="s">
        <v>43</v>
      </c>
      <c r="F259" s="134" t="s">
        <v>89</v>
      </c>
      <c r="G259" s="134" t="s">
        <v>61</v>
      </c>
      <c r="H259" s="134" t="s">
        <v>12</v>
      </c>
      <c r="I259" s="134" t="s">
        <v>11</v>
      </c>
      <c r="J259" s="135">
        <v>40465</v>
      </c>
      <c r="K259" s="136">
        <v>7.63</v>
      </c>
      <c r="L259" s="137"/>
      <c r="M259" s="137"/>
      <c r="N259" s="137"/>
      <c r="O259" s="137"/>
      <c r="P259" s="134">
        <v>1</v>
      </c>
      <c r="Q259" s="134">
        <v>0</v>
      </c>
      <c r="R259" s="134">
        <v>0</v>
      </c>
      <c r="S259" s="134">
        <v>3</v>
      </c>
      <c r="T259" s="134">
        <v>1</v>
      </c>
      <c r="U259" s="134">
        <v>2</v>
      </c>
      <c r="V259" s="138"/>
      <c r="W259" s="139"/>
      <c r="X259" s="137"/>
      <c r="Y259" s="137" t="s">
        <v>12</v>
      </c>
      <c r="Z259" s="137" t="s">
        <v>14</v>
      </c>
      <c r="AA259" s="131">
        <f>IF(ISBLANK(#REF!),"",IF(K259&gt;5,ROUND(0.5*(K259-5),2),0))</f>
        <v>1.32</v>
      </c>
      <c r="AB259" s="131">
        <f>IF(ISBLANK(#REF!),"",IF(L259="ΝΑΙ",6,(IF(M259="ΝΑΙ",4,0))))</f>
        <v>0</v>
      </c>
      <c r="AC259" s="131">
        <f>IF(ISBLANK(#REF!),"",IF(E259="ΠΕ23",IF(N259="ΝΑΙ",3,(IF(O259="ΝΑΙ",2,0))),IF(N259="ΝΑΙ",3,(IF(O259="ΝΑΙ",2,0)))))</f>
        <v>0</v>
      </c>
      <c r="AD259" s="131">
        <f>IF(ISBLANK(#REF!),"",MAX(AB259:AC259))</f>
        <v>0</v>
      </c>
      <c r="AE259" s="131">
        <f>IF(ISBLANK(#REF!),"",MIN(3,0.5*INT((P259*12+Q259+ROUND(R259/30,0))/6)))</f>
        <v>1</v>
      </c>
      <c r="AF259" s="131">
        <f>IF(ISBLANK(#REF!),"",0.25*(S259*12+T259+ROUND(U259/30,0)))</f>
        <v>9.25</v>
      </c>
      <c r="AG259" s="132">
        <f>IF(ISBLANK(#REF!),"",IF(V259&gt;=67%,7,0))</f>
        <v>0</v>
      </c>
      <c r="AH259" s="132">
        <f>IF(ISBLANK(#REF!),"",IF(W259&gt;=1,7,0))</f>
        <v>0</v>
      </c>
      <c r="AI259" s="132">
        <f>IF(ISBLANK(#REF!),"",IF(X259="ΠΟΛΥΤΕΚΝΟΣ",7,IF(X259="ΤΡΙΤΕΚΝΟΣ",3,0)))</f>
        <v>0</v>
      </c>
      <c r="AJ259" s="132">
        <f>IF(ISBLANK(#REF!),"",MAX(AG259:AI259))</f>
        <v>0</v>
      </c>
      <c r="AK259" s="187">
        <f>IF(ISBLANK(#REF!),"",AA259+SUM(AD259:AF259,AJ259))</f>
        <v>11.57</v>
      </c>
    </row>
    <row r="260" spans="1:37" s="134" customFormat="1">
      <c r="A260" s="115">
        <f>IF(ISBLANK(#REF!),"",IF(ISNUMBER(A259),A259+1,1))</f>
        <v>250</v>
      </c>
      <c r="B260" s="134" t="s">
        <v>396</v>
      </c>
      <c r="C260" s="134" t="s">
        <v>263</v>
      </c>
      <c r="D260" s="134" t="s">
        <v>397</v>
      </c>
      <c r="E260" s="134" t="s">
        <v>43</v>
      </c>
      <c r="F260" s="134" t="s">
        <v>89</v>
      </c>
      <c r="G260" s="134" t="s">
        <v>61</v>
      </c>
      <c r="H260" s="134" t="s">
        <v>12</v>
      </c>
      <c r="I260" s="134" t="s">
        <v>11</v>
      </c>
      <c r="J260" s="135">
        <v>39245</v>
      </c>
      <c r="K260" s="136">
        <v>7.02</v>
      </c>
      <c r="L260" s="137"/>
      <c r="M260" s="137"/>
      <c r="N260" s="137"/>
      <c r="O260" s="137"/>
      <c r="P260" s="134">
        <v>5</v>
      </c>
      <c r="Q260" s="134">
        <v>8</v>
      </c>
      <c r="R260" s="134">
        <v>23</v>
      </c>
      <c r="S260" s="134">
        <v>1</v>
      </c>
      <c r="T260" s="134">
        <v>4</v>
      </c>
      <c r="U260" s="134">
        <v>13</v>
      </c>
      <c r="V260" s="138"/>
      <c r="W260" s="139"/>
      <c r="X260" s="137"/>
      <c r="Y260" s="137" t="s">
        <v>12</v>
      </c>
      <c r="Z260" s="137" t="s">
        <v>14</v>
      </c>
      <c r="AA260" s="131">
        <f>IF(ISBLANK(#REF!),"",IF(K260&gt;5,ROUND(0.5*(K260-5),2),0))</f>
        <v>1.01</v>
      </c>
      <c r="AB260" s="131">
        <f>IF(ISBLANK(#REF!),"",IF(L260="ΝΑΙ",6,(IF(M260="ΝΑΙ",4,0))))</f>
        <v>0</v>
      </c>
      <c r="AC260" s="131">
        <f>IF(ISBLANK(#REF!),"",IF(E260="ΠΕ23",IF(N260="ΝΑΙ",3,(IF(O260="ΝΑΙ",2,0))),IF(N260="ΝΑΙ",3,(IF(O260="ΝΑΙ",2,0)))))</f>
        <v>0</v>
      </c>
      <c r="AD260" s="131">
        <f>IF(ISBLANK(#REF!),"",MAX(AB260:AC260))</f>
        <v>0</v>
      </c>
      <c r="AE260" s="131">
        <f>IF(ISBLANK(#REF!),"",MIN(3,0.5*INT((P260*12+Q260+ROUND(R260/30,0))/6)))</f>
        <v>3</v>
      </c>
      <c r="AF260" s="131">
        <f>IF(ISBLANK(#REF!),"",0.25*(S260*12+T260+ROUND(U260/30,0)))</f>
        <v>4</v>
      </c>
      <c r="AG260" s="132">
        <f>IF(ISBLANK(#REF!),"",IF(V260&gt;=67%,7,0))</f>
        <v>0</v>
      </c>
      <c r="AH260" s="132">
        <f>IF(ISBLANK(#REF!),"",IF(W260&gt;=1,7,0))</f>
        <v>0</v>
      </c>
      <c r="AI260" s="132">
        <f>IF(ISBLANK(#REF!),"",IF(X260="ΠΟΛΥΤΕΚΝΟΣ",7,IF(X260="ΤΡΙΤΕΚΝΟΣ",3,0)))</f>
        <v>0</v>
      </c>
      <c r="AJ260" s="132">
        <f>IF(ISBLANK(#REF!),"",MAX(AG260:AI260))</f>
        <v>0</v>
      </c>
      <c r="AK260" s="187">
        <f>IF(ISBLANK(#REF!),"",AA260+SUM(AD260:AF260,AJ260))</f>
        <v>8.01</v>
      </c>
    </row>
    <row r="261" spans="1:37" s="134" customFormat="1">
      <c r="A261" s="115">
        <f>IF(ISBLANK(#REF!),"",IF(ISNUMBER(A260),A260+1,1))</f>
        <v>251</v>
      </c>
      <c r="B261" s="134" t="s">
        <v>395</v>
      </c>
      <c r="C261" s="134" t="s">
        <v>109</v>
      </c>
      <c r="D261" s="134" t="s">
        <v>167</v>
      </c>
      <c r="E261" s="134" t="s">
        <v>43</v>
      </c>
      <c r="F261" s="134" t="s">
        <v>89</v>
      </c>
      <c r="G261" s="134" t="s">
        <v>61</v>
      </c>
      <c r="H261" s="134" t="s">
        <v>12</v>
      </c>
      <c r="I261" s="134" t="s">
        <v>11</v>
      </c>
      <c r="J261" s="135">
        <v>41582</v>
      </c>
      <c r="K261" s="136">
        <v>7.96</v>
      </c>
      <c r="L261" s="137"/>
      <c r="M261" s="137"/>
      <c r="N261" s="137"/>
      <c r="O261" s="137"/>
      <c r="P261" s="134">
        <v>1</v>
      </c>
      <c r="Q261" s="134">
        <v>0</v>
      </c>
      <c r="R261" s="134">
        <v>22</v>
      </c>
      <c r="S261" s="134">
        <v>1</v>
      </c>
      <c r="T261" s="134">
        <v>1</v>
      </c>
      <c r="U261" s="134">
        <v>14</v>
      </c>
      <c r="V261" s="138"/>
      <c r="W261" s="139"/>
      <c r="X261" s="137"/>
      <c r="Y261" s="137" t="s">
        <v>14</v>
      </c>
      <c r="Z261" s="137" t="s">
        <v>14</v>
      </c>
      <c r="AA261" s="131">
        <f>IF(ISBLANK(#REF!),"",IF(K261&gt;5,ROUND(0.5*(K261-5),2),0))</f>
        <v>1.48</v>
      </c>
      <c r="AB261" s="131">
        <f>IF(ISBLANK(#REF!),"",IF(L261="ΝΑΙ",6,(IF(M261="ΝΑΙ",4,0))))</f>
        <v>0</v>
      </c>
      <c r="AC261" s="131">
        <f>IF(ISBLANK(#REF!),"",IF(E261="ΠΕ23",IF(N261="ΝΑΙ",3,(IF(O261="ΝΑΙ",2,0))),IF(N261="ΝΑΙ",3,(IF(O261="ΝΑΙ",2,0)))))</f>
        <v>0</v>
      </c>
      <c r="AD261" s="131">
        <f>IF(ISBLANK(#REF!),"",MAX(AB261:AC261))</f>
        <v>0</v>
      </c>
      <c r="AE261" s="131">
        <f>IF(ISBLANK(#REF!),"",MIN(3,0.5*INT((P261*12+Q261+ROUND(R261/30,0))/6)))</f>
        <v>1</v>
      </c>
      <c r="AF261" s="131">
        <f>IF(ISBLANK(#REF!),"",0.25*(S261*12+T261+ROUND(U261/30,0)))</f>
        <v>3.25</v>
      </c>
      <c r="AG261" s="132">
        <f>IF(ISBLANK(#REF!),"",IF(V261&gt;=67%,7,0))</f>
        <v>0</v>
      </c>
      <c r="AH261" s="132">
        <f>IF(ISBLANK(#REF!),"",IF(W261&gt;=1,7,0))</f>
        <v>0</v>
      </c>
      <c r="AI261" s="132">
        <f>IF(ISBLANK(#REF!),"",IF(X261="ΠΟΛΥΤΕΚΝΟΣ",7,IF(X261="ΤΡΙΤΕΚΝΟΣ",3,0)))</f>
        <v>0</v>
      </c>
      <c r="AJ261" s="132">
        <f>IF(ISBLANK(#REF!),"",MAX(AG261:AI261))</f>
        <v>0</v>
      </c>
      <c r="AK261" s="187">
        <f>IF(ISBLANK(#REF!),"",AA261+SUM(AD261:AF261,AJ261))</f>
        <v>5.73</v>
      </c>
    </row>
    <row r="262" spans="1:37" s="134" customFormat="1">
      <c r="A262" s="115">
        <f>IF(ISBLANK(#REF!),"",IF(ISNUMBER(A261),A261+1,1))</f>
        <v>252</v>
      </c>
      <c r="B262" s="134" t="s">
        <v>157</v>
      </c>
      <c r="C262" s="134" t="s">
        <v>383</v>
      </c>
      <c r="D262" s="134" t="s">
        <v>107</v>
      </c>
      <c r="E262" s="134" t="s">
        <v>43</v>
      </c>
      <c r="F262" s="134" t="s">
        <v>89</v>
      </c>
      <c r="G262" s="134" t="s">
        <v>61</v>
      </c>
      <c r="H262" s="134" t="s">
        <v>12</v>
      </c>
      <c r="I262" s="134" t="s">
        <v>11</v>
      </c>
      <c r="J262" s="135">
        <v>41431</v>
      </c>
      <c r="K262" s="136">
        <v>7.76</v>
      </c>
      <c r="L262" s="137"/>
      <c r="M262" s="137"/>
      <c r="N262" s="137"/>
      <c r="O262" s="137"/>
      <c r="P262" s="134">
        <v>0</v>
      </c>
      <c r="Q262" s="134">
        <v>7</v>
      </c>
      <c r="R262" s="134">
        <v>14</v>
      </c>
      <c r="S262" s="134">
        <v>1</v>
      </c>
      <c r="T262" s="134">
        <v>1</v>
      </c>
      <c r="U262" s="134">
        <v>22</v>
      </c>
      <c r="V262" s="138"/>
      <c r="W262" s="139"/>
      <c r="X262" s="137"/>
      <c r="Y262" s="137" t="s">
        <v>14</v>
      </c>
      <c r="Z262" s="137" t="s">
        <v>14</v>
      </c>
      <c r="AA262" s="131">
        <f>IF(ISBLANK(#REF!),"",IF(K262&gt;5,ROUND(0.5*(K262-5),2),0))</f>
        <v>1.38</v>
      </c>
      <c r="AB262" s="131">
        <f>IF(ISBLANK(#REF!),"",IF(L262="ΝΑΙ",6,(IF(M262="ΝΑΙ",4,0))))</f>
        <v>0</v>
      </c>
      <c r="AC262" s="131">
        <f>IF(ISBLANK(#REF!),"",IF(E262="ΠΕ23",IF(N262="ΝΑΙ",3,(IF(O262="ΝΑΙ",2,0))),IF(N262="ΝΑΙ",3,(IF(O262="ΝΑΙ",2,0)))))</f>
        <v>0</v>
      </c>
      <c r="AD262" s="131">
        <f>IF(ISBLANK(#REF!),"",MAX(AB262:AC262))</f>
        <v>0</v>
      </c>
      <c r="AE262" s="131">
        <f>IF(ISBLANK(#REF!),"",MIN(3,0.5*INT((P262*12+Q262+ROUND(R262/30,0))/6)))</f>
        <v>0.5</v>
      </c>
      <c r="AF262" s="131">
        <f>IF(ISBLANK(#REF!),"",0.25*(S262*12+T262+ROUND(U262/30,0)))</f>
        <v>3.5</v>
      </c>
      <c r="AG262" s="132">
        <f>IF(ISBLANK(#REF!),"",IF(V262&gt;=67%,7,0))</f>
        <v>0</v>
      </c>
      <c r="AH262" s="132">
        <f>IF(ISBLANK(#REF!),"",IF(W262&gt;=1,7,0))</f>
        <v>0</v>
      </c>
      <c r="AI262" s="132">
        <f>IF(ISBLANK(#REF!),"",IF(X262="ΠΟΛΥΤΕΚΝΟΣ",7,IF(X262="ΤΡΙΤΕΚΝΟΣ",3,0)))</f>
        <v>0</v>
      </c>
      <c r="AJ262" s="132">
        <f>IF(ISBLANK(#REF!),"",MAX(AG262:AI262))</f>
        <v>0</v>
      </c>
      <c r="AK262" s="187">
        <f>IF(ISBLANK(#REF!),"",AA262+SUM(AD262:AF262,AJ262))</f>
        <v>5.38</v>
      </c>
    </row>
    <row r="263" spans="1:37" s="134" customFormat="1">
      <c r="A263" s="115">
        <f>IF(ISBLANK(#REF!),"",IF(ISNUMBER(A262),A262+1,1))</f>
        <v>253</v>
      </c>
      <c r="B263" s="134" t="s">
        <v>391</v>
      </c>
      <c r="C263" s="134" t="s">
        <v>392</v>
      </c>
      <c r="D263" s="134" t="s">
        <v>291</v>
      </c>
      <c r="E263" s="134" t="s">
        <v>43</v>
      </c>
      <c r="F263" s="134" t="s">
        <v>89</v>
      </c>
      <c r="G263" s="134" t="s">
        <v>61</v>
      </c>
      <c r="H263" s="134" t="s">
        <v>14</v>
      </c>
      <c r="I263" s="134" t="s">
        <v>13</v>
      </c>
      <c r="J263" s="135">
        <v>38301</v>
      </c>
      <c r="K263" s="136">
        <v>8.0500000000000007</v>
      </c>
      <c r="L263" s="137"/>
      <c r="M263" s="137"/>
      <c r="N263" s="137"/>
      <c r="O263" s="137"/>
      <c r="P263" s="134">
        <v>0</v>
      </c>
      <c r="Q263" s="134">
        <v>0</v>
      </c>
      <c r="R263" s="134">
        <v>0</v>
      </c>
      <c r="S263" s="134">
        <v>0</v>
      </c>
      <c r="T263" s="134">
        <v>11</v>
      </c>
      <c r="U263" s="134">
        <v>20</v>
      </c>
      <c r="V263" s="138"/>
      <c r="W263" s="139"/>
      <c r="X263" s="137"/>
      <c r="Y263" s="137" t="s">
        <v>14</v>
      </c>
      <c r="Z263" s="137" t="s">
        <v>14</v>
      </c>
      <c r="AA263" s="131">
        <f>IF(ISBLANK(#REF!),"",IF(K263&gt;5,ROUND(0.5*(K263-5),2),0))</f>
        <v>1.53</v>
      </c>
      <c r="AB263" s="131">
        <f>IF(ISBLANK(#REF!),"",IF(L263="ΝΑΙ",6,(IF(M263="ΝΑΙ",4,0))))</f>
        <v>0</v>
      </c>
      <c r="AC263" s="131">
        <f>IF(ISBLANK(#REF!),"",IF(E263="ΠΕ23",IF(N263="ΝΑΙ",3,(IF(O263="ΝΑΙ",2,0))),IF(N263="ΝΑΙ",3,(IF(O263="ΝΑΙ",2,0)))))</f>
        <v>0</v>
      </c>
      <c r="AD263" s="131">
        <f>IF(ISBLANK(#REF!),"",MAX(AB263:AC263))</f>
        <v>0</v>
      </c>
      <c r="AE263" s="131">
        <f>IF(ISBLANK(#REF!),"",MIN(3,0.5*INT((P263*12+Q263+ROUND(R263/30,0))/6)))</f>
        <v>0</v>
      </c>
      <c r="AF263" s="131">
        <f>IF(ISBLANK(#REF!),"",0.25*(S263*12+T263+ROUND(U263/30,0)))</f>
        <v>3</v>
      </c>
      <c r="AG263" s="132">
        <f>IF(ISBLANK(#REF!),"",IF(V263&gt;=67%,7,0))</f>
        <v>0</v>
      </c>
      <c r="AH263" s="132">
        <f>IF(ISBLANK(#REF!),"",IF(W263&gt;=1,7,0))</f>
        <v>0</v>
      </c>
      <c r="AI263" s="132">
        <f>IF(ISBLANK(#REF!),"",IF(X263="ΠΟΛΥΤΕΚΝΟΣ",7,IF(X263="ΤΡΙΤΕΚΝΟΣ",3,0)))</f>
        <v>0</v>
      </c>
      <c r="AJ263" s="132">
        <f>IF(ISBLANK(#REF!),"",MAX(AG263:AI263))</f>
        <v>0</v>
      </c>
      <c r="AK263" s="187">
        <f>IF(ISBLANK(#REF!),"",AA263+SUM(AD263:AF263,AJ263))</f>
        <v>4.53</v>
      </c>
    </row>
    <row r="264" spans="1:37" s="134" customFormat="1">
      <c r="A264" s="115">
        <f>IF(ISBLANK(#REF!),"",IF(ISNUMBER(A263),A263+1,1))</f>
        <v>254</v>
      </c>
      <c r="B264" s="134" t="s">
        <v>389</v>
      </c>
      <c r="C264" s="134" t="s">
        <v>109</v>
      </c>
      <c r="D264" s="134" t="s">
        <v>107</v>
      </c>
      <c r="E264" s="134" t="s">
        <v>43</v>
      </c>
      <c r="F264" s="134" t="s">
        <v>89</v>
      </c>
      <c r="G264" s="134" t="s">
        <v>61</v>
      </c>
      <c r="H264" s="134" t="s">
        <v>14</v>
      </c>
      <c r="I264" s="134" t="s">
        <v>13</v>
      </c>
      <c r="J264" s="135">
        <v>39370</v>
      </c>
      <c r="K264" s="136">
        <v>7.97</v>
      </c>
      <c r="L264" s="137"/>
      <c r="M264" s="137"/>
      <c r="N264" s="137"/>
      <c r="O264" s="137"/>
      <c r="P264" s="134">
        <v>1</v>
      </c>
      <c r="Q264" s="134">
        <v>10</v>
      </c>
      <c r="R264" s="134">
        <v>0</v>
      </c>
      <c r="S264" s="134">
        <v>0</v>
      </c>
      <c r="T264" s="134">
        <v>5</v>
      </c>
      <c r="U264" s="134">
        <v>19</v>
      </c>
      <c r="V264" s="138"/>
      <c r="W264" s="139"/>
      <c r="X264" s="137"/>
      <c r="Y264" s="137" t="s">
        <v>14</v>
      </c>
      <c r="Z264" s="137" t="s">
        <v>14</v>
      </c>
      <c r="AA264" s="131">
        <f>IF(ISBLANK(#REF!),"",IF(K264&gt;5,ROUND(0.5*(K264-5),2),0))</f>
        <v>1.49</v>
      </c>
      <c r="AB264" s="131">
        <f>IF(ISBLANK(#REF!),"",IF(L264="ΝΑΙ",6,(IF(M264="ΝΑΙ",4,0))))</f>
        <v>0</v>
      </c>
      <c r="AC264" s="131">
        <f>IF(ISBLANK(#REF!),"",IF(E264="ΠΕ23",IF(N264="ΝΑΙ",3,(IF(O264="ΝΑΙ",2,0))),IF(N264="ΝΑΙ",3,(IF(O264="ΝΑΙ",2,0)))))</f>
        <v>0</v>
      </c>
      <c r="AD264" s="131">
        <f>IF(ISBLANK(#REF!),"",MAX(AB264:AC264))</f>
        <v>0</v>
      </c>
      <c r="AE264" s="131">
        <f>IF(ISBLANK(#REF!),"",MIN(3,0.5*INT((P264*12+Q264+ROUND(R264/30,0))/6)))</f>
        <v>1.5</v>
      </c>
      <c r="AF264" s="131">
        <f>IF(ISBLANK(#REF!),"",0.25*(S264*12+T264+ROUND(U264/30,0)))</f>
        <v>1.5</v>
      </c>
      <c r="AG264" s="132">
        <f>IF(ISBLANK(#REF!),"",IF(V264&gt;=67%,7,0))</f>
        <v>0</v>
      </c>
      <c r="AH264" s="132">
        <f>IF(ISBLANK(#REF!),"",IF(W264&gt;=1,7,0))</f>
        <v>0</v>
      </c>
      <c r="AI264" s="132">
        <f>IF(ISBLANK(#REF!),"",IF(X264="ΠΟΛΥΤΕΚΝΟΣ",7,IF(X264="ΤΡΙΤΕΚΝΟΣ",3,0)))</f>
        <v>0</v>
      </c>
      <c r="AJ264" s="132">
        <f>IF(ISBLANK(#REF!),"",MAX(AG264:AI264))</f>
        <v>0</v>
      </c>
      <c r="AK264" s="187">
        <f>IF(ISBLANK(#REF!),"",AA264+SUM(AD264:AF264,AJ264))</f>
        <v>4.49</v>
      </c>
    </row>
    <row r="265" spans="1:37" s="134" customFormat="1">
      <c r="A265" s="115">
        <f>IF(ISBLANK(#REF!),"",IF(ISNUMBER(A264),A264+1,1))</f>
        <v>255</v>
      </c>
      <c r="B265" s="134" t="s">
        <v>385</v>
      </c>
      <c r="C265" s="134" t="s">
        <v>231</v>
      </c>
      <c r="D265" s="134" t="s">
        <v>127</v>
      </c>
      <c r="E265" s="134" t="s">
        <v>43</v>
      </c>
      <c r="F265" s="134" t="s">
        <v>89</v>
      </c>
      <c r="G265" s="134" t="s">
        <v>61</v>
      </c>
      <c r="H265" s="134" t="s">
        <v>14</v>
      </c>
      <c r="I265" s="134" t="s">
        <v>13</v>
      </c>
      <c r="J265" s="135">
        <v>41039</v>
      </c>
      <c r="K265" s="136">
        <v>6.83</v>
      </c>
      <c r="L265" s="137"/>
      <c r="M265" s="137"/>
      <c r="N265" s="137"/>
      <c r="O265" s="137"/>
      <c r="P265" s="134">
        <v>0</v>
      </c>
      <c r="Q265" s="134">
        <v>6</v>
      </c>
      <c r="R265" s="134">
        <v>20</v>
      </c>
      <c r="S265" s="134">
        <v>0</v>
      </c>
      <c r="T265" s="134">
        <v>5</v>
      </c>
      <c r="U265" s="134">
        <v>20</v>
      </c>
      <c r="V265" s="138"/>
      <c r="W265" s="139"/>
      <c r="X265" s="137"/>
      <c r="Y265" s="137" t="s">
        <v>12</v>
      </c>
      <c r="Z265" s="137" t="s">
        <v>14</v>
      </c>
      <c r="AA265" s="131">
        <f>IF(ISBLANK(#REF!),"",IF(K265&gt;5,ROUND(0.5*(K265-5),2),0))</f>
        <v>0.92</v>
      </c>
      <c r="AB265" s="131">
        <f>IF(ISBLANK(#REF!),"",IF(L265="ΝΑΙ",6,(IF(M265="ΝΑΙ",4,0))))</f>
        <v>0</v>
      </c>
      <c r="AC265" s="131">
        <f>IF(ISBLANK(#REF!),"",IF(E265="ΠΕ23",IF(N265="ΝΑΙ",3,(IF(O265="ΝΑΙ",2,0))),IF(N265="ΝΑΙ",3,(IF(O265="ΝΑΙ",2,0)))))</f>
        <v>0</v>
      </c>
      <c r="AD265" s="131">
        <f>IF(ISBLANK(#REF!),"",MAX(AB265:AC265))</f>
        <v>0</v>
      </c>
      <c r="AE265" s="131">
        <f>IF(ISBLANK(#REF!),"",MIN(3,0.5*INT((P265*12+Q265+ROUND(R265/30,0))/6)))</f>
        <v>0.5</v>
      </c>
      <c r="AF265" s="131">
        <f>IF(ISBLANK(#REF!),"",0.25*(S265*12+T265+ROUND(U265/30,0)))</f>
        <v>1.5</v>
      </c>
      <c r="AG265" s="132">
        <f>IF(ISBLANK(#REF!),"",IF(V265&gt;=67%,7,0))</f>
        <v>0</v>
      </c>
      <c r="AH265" s="132">
        <f>IF(ISBLANK(#REF!),"",IF(W265&gt;=1,7,0))</f>
        <v>0</v>
      </c>
      <c r="AI265" s="132">
        <f>IF(ISBLANK(#REF!),"",IF(X265="ΠΟΛΥΤΕΚΝΟΣ",7,IF(X265="ΤΡΙΤΕΚΝΟΣ",3,0)))</f>
        <v>0</v>
      </c>
      <c r="AJ265" s="132">
        <f>IF(ISBLANK(#REF!),"",MAX(AG265:AI265))</f>
        <v>0</v>
      </c>
      <c r="AK265" s="187">
        <f>IF(ISBLANK(#REF!),"",AA265+SUM(AD265:AF265,AJ265))</f>
        <v>2.92</v>
      </c>
    </row>
    <row r="266" spans="1:37" s="134" customFormat="1">
      <c r="A266" s="115">
        <f>IF(ISBLANK(#REF!),"",IF(ISNUMBER(A265),A265+1,1))</f>
        <v>256</v>
      </c>
      <c r="B266" s="134" t="s">
        <v>386</v>
      </c>
      <c r="C266" s="134" t="s">
        <v>244</v>
      </c>
      <c r="D266" s="134" t="s">
        <v>196</v>
      </c>
      <c r="E266" s="134" t="s">
        <v>43</v>
      </c>
      <c r="F266" s="134" t="s">
        <v>89</v>
      </c>
      <c r="G266" s="134" t="s">
        <v>61</v>
      </c>
      <c r="H266" s="134" t="s">
        <v>14</v>
      </c>
      <c r="I266" s="134" t="s">
        <v>13</v>
      </c>
      <c r="J266" s="135">
        <v>38637</v>
      </c>
      <c r="K266" s="136">
        <v>7.39</v>
      </c>
      <c r="L266" s="137"/>
      <c r="M266" s="137"/>
      <c r="N266" s="137"/>
      <c r="O266" s="137"/>
      <c r="P266" s="134">
        <v>0</v>
      </c>
      <c r="Q266" s="134">
        <v>5</v>
      </c>
      <c r="R266" s="134">
        <v>13</v>
      </c>
      <c r="S266" s="134">
        <v>0</v>
      </c>
      <c r="T266" s="134">
        <v>5</v>
      </c>
      <c r="U266" s="134">
        <v>20</v>
      </c>
      <c r="V266" s="138"/>
      <c r="W266" s="139"/>
      <c r="X266" s="137"/>
      <c r="Y266" s="137" t="s">
        <v>14</v>
      </c>
      <c r="Z266" s="137" t="s">
        <v>14</v>
      </c>
      <c r="AA266" s="131">
        <f>IF(ISBLANK(#REF!),"",IF(K266&gt;5,ROUND(0.5*(K266-5),2),0))</f>
        <v>1.2</v>
      </c>
      <c r="AB266" s="131">
        <f>IF(ISBLANK(#REF!),"",IF(L266="ΝΑΙ",6,(IF(M266="ΝΑΙ",4,0))))</f>
        <v>0</v>
      </c>
      <c r="AC266" s="131">
        <f>IF(ISBLANK(#REF!),"",IF(E266="ΠΕ23",IF(N266="ΝΑΙ",3,(IF(O266="ΝΑΙ",2,0))),IF(N266="ΝΑΙ",3,(IF(O266="ΝΑΙ",2,0)))))</f>
        <v>0</v>
      </c>
      <c r="AD266" s="131">
        <f>IF(ISBLANK(#REF!),"",MAX(AB266:AC266))</f>
        <v>0</v>
      </c>
      <c r="AE266" s="131">
        <f>IF(ISBLANK(#REF!),"",MIN(3,0.5*INT((P266*12+Q266+ROUND(R266/30,0))/6)))</f>
        <v>0</v>
      </c>
      <c r="AF266" s="131">
        <f>IF(ISBLANK(#REF!),"",0.25*(S266*12+T266+ROUND(U266/30,0)))</f>
        <v>1.5</v>
      </c>
      <c r="AG266" s="132">
        <f>IF(ISBLANK(#REF!),"",IF(V266&gt;=67%,7,0))</f>
        <v>0</v>
      </c>
      <c r="AH266" s="132">
        <f>IF(ISBLANK(#REF!),"",IF(W266&gt;=1,7,0))</f>
        <v>0</v>
      </c>
      <c r="AI266" s="132">
        <f>IF(ISBLANK(#REF!),"",IF(X266="ΠΟΛΥΤΕΚΝΟΣ",7,IF(X266="ΤΡΙΤΕΚΝΟΣ",3,0)))</f>
        <v>0</v>
      </c>
      <c r="AJ266" s="132">
        <f>IF(ISBLANK(#REF!),"",MAX(AG266:AI266))</f>
        <v>0</v>
      </c>
      <c r="AK266" s="187">
        <f>IF(ISBLANK(#REF!),"",AA266+SUM(AD266:AF266,AJ266))</f>
        <v>2.7</v>
      </c>
    </row>
    <row r="267" spans="1:37" s="134" customFormat="1">
      <c r="A267" s="115">
        <f>IF(ISBLANK(#REF!),"",IF(ISNUMBER(A266),A266+1,1))</f>
        <v>257</v>
      </c>
      <c r="B267" s="134" t="s">
        <v>381</v>
      </c>
      <c r="C267" s="134" t="s">
        <v>382</v>
      </c>
      <c r="D267" s="134" t="s">
        <v>167</v>
      </c>
      <c r="E267" s="134" t="s">
        <v>43</v>
      </c>
      <c r="F267" s="134" t="s">
        <v>89</v>
      </c>
      <c r="G267" s="134" t="s">
        <v>61</v>
      </c>
      <c r="H267" s="134" t="s">
        <v>14</v>
      </c>
      <c r="I267" s="134" t="s">
        <v>13</v>
      </c>
      <c r="J267" s="135">
        <v>39836</v>
      </c>
      <c r="K267" s="136">
        <v>8.17</v>
      </c>
      <c r="L267" s="137"/>
      <c r="M267" s="137"/>
      <c r="N267" s="137"/>
      <c r="O267" s="137"/>
      <c r="P267" s="134">
        <v>0</v>
      </c>
      <c r="Q267" s="134">
        <v>2</v>
      </c>
      <c r="R267" s="134">
        <v>26</v>
      </c>
      <c r="S267" s="134">
        <v>0</v>
      </c>
      <c r="T267" s="134">
        <v>0</v>
      </c>
      <c r="U267" s="134">
        <v>0</v>
      </c>
      <c r="V267" s="138"/>
      <c r="W267" s="139"/>
      <c r="X267" s="137"/>
      <c r="Y267" s="137" t="s">
        <v>14</v>
      </c>
      <c r="Z267" s="137" t="s">
        <v>14</v>
      </c>
      <c r="AA267" s="131">
        <f>IF(ISBLANK(#REF!),"",IF(K267&gt;5,ROUND(0.5*(K267-5),2),0))</f>
        <v>1.59</v>
      </c>
      <c r="AB267" s="131">
        <f>IF(ISBLANK(#REF!),"",IF(L267="ΝΑΙ",6,(IF(M267="ΝΑΙ",4,0))))</f>
        <v>0</v>
      </c>
      <c r="AC267" s="131">
        <f>IF(ISBLANK(#REF!),"",IF(E267="ΠΕ23",IF(N267="ΝΑΙ",3,(IF(O267="ΝΑΙ",2,0))),IF(N267="ΝΑΙ",3,(IF(O267="ΝΑΙ",2,0)))))</f>
        <v>0</v>
      </c>
      <c r="AD267" s="131">
        <f>IF(ISBLANK(#REF!),"",MAX(AB267:AC267))</f>
        <v>0</v>
      </c>
      <c r="AE267" s="131">
        <f>IF(ISBLANK(#REF!),"",MIN(3,0.5*INT((P267*12+Q267+ROUND(R267/30,0))/6)))</f>
        <v>0</v>
      </c>
      <c r="AF267" s="131">
        <f>IF(ISBLANK(#REF!),"",0.25*(S267*12+T267+ROUND(U267/30,0)))</f>
        <v>0</v>
      </c>
      <c r="AG267" s="132">
        <f>IF(ISBLANK(#REF!),"",IF(V267&gt;=67%,7,0))</f>
        <v>0</v>
      </c>
      <c r="AH267" s="132">
        <f>IF(ISBLANK(#REF!),"",IF(W267&gt;=1,7,0))</f>
        <v>0</v>
      </c>
      <c r="AI267" s="132">
        <f>IF(ISBLANK(#REF!),"",IF(X267="ΠΟΛΥΤΕΚΝΟΣ",7,IF(X267="ΤΡΙΤΕΚΝΟΣ",3,0)))</f>
        <v>0</v>
      </c>
      <c r="AJ267" s="132">
        <f>IF(ISBLANK(#REF!),"",MAX(AG267:AI267))</f>
        <v>0</v>
      </c>
      <c r="AK267" s="187">
        <f>IF(ISBLANK(#REF!),"",AA267+SUM(AD267:AF267,AJ267))</f>
        <v>1.59</v>
      </c>
    </row>
    <row r="268" spans="1:37" s="134" customFormat="1">
      <c r="A268" s="115">
        <f>IF(ISBLANK(#REF!),"",IF(ISNUMBER(A267),A267+1,1))</f>
        <v>258</v>
      </c>
      <c r="B268" s="134" t="s">
        <v>403</v>
      </c>
      <c r="C268" s="134" t="s">
        <v>158</v>
      </c>
      <c r="D268" s="134" t="s">
        <v>130</v>
      </c>
      <c r="E268" s="134" t="s">
        <v>43</v>
      </c>
      <c r="F268" s="134" t="s">
        <v>89</v>
      </c>
      <c r="G268" s="134" t="s">
        <v>61</v>
      </c>
      <c r="H268" s="134" t="s">
        <v>14</v>
      </c>
      <c r="I268" s="134" t="s">
        <v>13</v>
      </c>
      <c r="J268" s="135">
        <v>40858</v>
      </c>
      <c r="K268" s="136">
        <v>7.12</v>
      </c>
      <c r="L268" s="137"/>
      <c r="M268" s="137"/>
      <c r="N268" s="137"/>
      <c r="O268" s="137"/>
      <c r="P268" s="134">
        <v>0</v>
      </c>
      <c r="Q268" s="134">
        <v>7</v>
      </c>
      <c r="R268" s="134">
        <v>20</v>
      </c>
      <c r="S268" s="134">
        <v>0</v>
      </c>
      <c r="T268" s="134">
        <v>0</v>
      </c>
      <c r="U268" s="134">
        <v>0</v>
      </c>
      <c r="V268" s="138"/>
      <c r="W268" s="139"/>
      <c r="X268" s="137"/>
      <c r="Y268" s="137" t="s">
        <v>14</v>
      </c>
      <c r="Z268" s="137" t="s">
        <v>14</v>
      </c>
      <c r="AA268" s="131">
        <f>IF(ISBLANK(#REF!),"",IF(K268&gt;5,ROUND(0.5*(K268-5),2),0))</f>
        <v>1.06</v>
      </c>
      <c r="AB268" s="131">
        <f>IF(ISBLANK(#REF!),"",IF(L268="ΝΑΙ",6,(IF(M268="ΝΑΙ",4,0))))</f>
        <v>0</v>
      </c>
      <c r="AC268" s="131">
        <f>IF(ISBLANK(#REF!),"",IF(E268="ΠΕ23",IF(N268="ΝΑΙ",3,(IF(O268="ΝΑΙ",2,0))),IF(N268="ΝΑΙ",3,(IF(O268="ΝΑΙ",2,0)))))</f>
        <v>0</v>
      </c>
      <c r="AD268" s="131">
        <f>IF(ISBLANK(#REF!),"",MAX(AB268:AC268))</f>
        <v>0</v>
      </c>
      <c r="AE268" s="131">
        <f>IF(ISBLANK(#REF!),"",MIN(3,0.5*INT((P268*12+Q268+ROUND(R268/30,0))/6)))</f>
        <v>0.5</v>
      </c>
      <c r="AF268" s="131">
        <f>IF(ISBLANK(#REF!),"",0.25*(S268*12+T268+ROUND(U268/30,0)))</f>
        <v>0</v>
      </c>
      <c r="AG268" s="132">
        <f>IF(ISBLANK(#REF!),"",IF(V268&gt;=67%,7,0))</f>
        <v>0</v>
      </c>
      <c r="AH268" s="132">
        <f>IF(ISBLANK(#REF!),"",IF(W268&gt;=1,7,0))</f>
        <v>0</v>
      </c>
      <c r="AI268" s="132">
        <f>IF(ISBLANK(#REF!),"",IF(X268="ΠΟΛΥΤΕΚΝΟΣ",7,IF(X268="ΤΡΙΤΕΚΝΟΣ",3,0)))</f>
        <v>0</v>
      </c>
      <c r="AJ268" s="132">
        <f>IF(ISBLANK(#REF!),"",MAX(AG268:AI268))</f>
        <v>0</v>
      </c>
      <c r="AK268" s="187">
        <f>IF(ISBLANK(#REF!),"",AA268+SUM(AD268:AF268,AJ268))</f>
        <v>1.56</v>
      </c>
    </row>
    <row r="269" spans="1:37" s="134" customFormat="1">
      <c r="A269" s="115">
        <f>IF(ISBLANK(#REF!),"",IF(ISNUMBER(A268),A268+1,1))</f>
        <v>259</v>
      </c>
      <c r="B269" s="134" t="s">
        <v>393</v>
      </c>
      <c r="C269" s="134" t="s">
        <v>190</v>
      </c>
      <c r="D269" s="134" t="s">
        <v>112</v>
      </c>
      <c r="E269" s="134" t="s">
        <v>43</v>
      </c>
      <c r="F269" s="134" t="s">
        <v>89</v>
      </c>
      <c r="G269" s="134" t="s">
        <v>61</v>
      </c>
      <c r="H269" s="134" t="s">
        <v>14</v>
      </c>
      <c r="I269" s="134" t="s">
        <v>13</v>
      </c>
      <c r="J269" s="135">
        <v>41221</v>
      </c>
      <c r="K269" s="136">
        <v>7.95</v>
      </c>
      <c r="L269" s="137"/>
      <c r="M269" s="137"/>
      <c r="N269" s="137"/>
      <c r="O269" s="137"/>
      <c r="P269" s="134">
        <v>0</v>
      </c>
      <c r="Q269" s="134">
        <v>5</v>
      </c>
      <c r="R269" s="134">
        <v>0</v>
      </c>
      <c r="S269" s="134">
        <v>0</v>
      </c>
      <c r="T269" s="134">
        <v>0</v>
      </c>
      <c r="U269" s="134">
        <v>0</v>
      </c>
      <c r="V269" s="138"/>
      <c r="W269" s="139"/>
      <c r="X269" s="137"/>
      <c r="Y269" s="137" t="s">
        <v>14</v>
      </c>
      <c r="Z269" s="137" t="s">
        <v>14</v>
      </c>
      <c r="AA269" s="131">
        <f>IF(ISBLANK(#REF!),"",IF(K269&gt;5,ROUND(0.5*(K269-5),2),0))</f>
        <v>1.48</v>
      </c>
      <c r="AB269" s="131">
        <f>IF(ISBLANK(#REF!),"",IF(L269="ΝΑΙ",6,(IF(M269="ΝΑΙ",4,0))))</f>
        <v>0</v>
      </c>
      <c r="AC269" s="131">
        <f>IF(ISBLANK(#REF!),"",IF(E269="ΠΕ23",IF(N269="ΝΑΙ",3,(IF(O269="ΝΑΙ",2,0))),IF(N269="ΝΑΙ",3,(IF(O269="ΝΑΙ",2,0)))))</f>
        <v>0</v>
      </c>
      <c r="AD269" s="131">
        <f>IF(ISBLANK(#REF!),"",MAX(AB269:AC269))</f>
        <v>0</v>
      </c>
      <c r="AE269" s="131">
        <f>IF(ISBLANK(#REF!),"",MIN(3,0.5*INT((P269*12+Q269+ROUND(R269/30,0))/6)))</f>
        <v>0</v>
      </c>
      <c r="AF269" s="131">
        <f>IF(ISBLANK(#REF!),"",0.25*(S269*12+T269+ROUND(U269/30,0)))</f>
        <v>0</v>
      </c>
      <c r="AG269" s="132">
        <f>IF(ISBLANK(#REF!),"",IF(V269&gt;=67%,7,0))</f>
        <v>0</v>
      </c>
      <c r="AH269" s="132">
        <f>IF(ISBLANK(#REF!),"",IF(W269&gt;=1,7,0))</f>
        <v>0</v>
      </c>
      <c r="AI269" s="132">
        <f>IF(ISBLANK(#REF!),"",IF(X269="ΠΟΛΥΤΕΚΝΟΣ",7,IF(X269="ΤΡΙΤΕΚΝΟΣ",3,0)))</f>
        <v>0</v>
      </c>
      <c r="AJ269" s="132">
        <f>IF(ISBLANK(#REF!),"",MAX(AG269:AI269))</f>
        <v>0</v>
      </c>
      <c r="AK269" s="187">
        <f>IF(ISBLANK(#REF!),"",AA269+SUM(AD269:AF269,AJ269))</f>
        <v>1.48</v>
      </c>
    </row>
    <row r="270" spans="1:37" s="134" customFormat="1">
      <c r="A270" s="115">
        <f>IF(ISBLANK(#REF!),"",IF(ISNUMBER(A269),A269+1,1))</f>
        <v>260</v>
      </c>
      <c r="B270" s="134" t="s">
        <v>354</v>
      </c>
      <c r="C270" s="134" t="s">
        <v>120</v>
      </c>
      <c r="D270" s="134" t="s">
        <v>184</v>
      </c>
      <c r="E270" s="134" t="s">
        <v>43</v>
      </c>
      <c r="F270" s="134" t="s">
        <v>89</v>
      </c>
      <c r="G270" s="134" t="s">
        <v>61</v>
      </c>
      <c r="H270" s="134" t="s">
        <v>14</v>
      </c>
      <c r="I270" s="134" t="s">
        <v>13</v>
      </c>
      <c r="J270" s="135">
        <v>41786</v>
      </c>
      <c r="K270" s="136">
        <v>7.87</v>
      </c>
      <c r="L270" s="137"/>
      <c r="M270" s="137"/>
      <c r="N270" s="137"/>
      <c r="O270" s="137"/>
      <c r="P270" s="134">
        <v>0</v>
      </c>
      <c r="Q270" s="134">
        <v>0</v>
      </c>
      <c r="R270" s="134">
        <v>0</v>
      </c>
      <c r="S270" s="134">
        <v>0</v>
      </c>
      <c r="T270" s="134">
        <v>0</v>
      </c>
      <c r="U270" s="134">
        <v>0</v>
      </c>
      <c r="V270" s="138"/>
      <c r="W270" s="139"/>
      <c r="X270" s="137"/>
      <c r="Y270" s="137" t="s">
        <v>14</v>
      </c>
      <c r="Z270" s="137" t="s">
        <v>14</v>
      </c>
      <c r="AA270" s="131">
        <f>IF(ISBLANK(#REF!),"",IF(K270&gt;5,ROUND(0.5*(K270-5),2),0))</f>
        <v>1.44</v>
      </c>
      <c r="AB270" s="131">
        <f>IF(ISBLANK(#REF!),"",IF(L270="ΝΑΙ",6,(IF(M270="ΝΑΙ",4,0))))</f>
        <v>0</v>
      </c>
      <c r="AC270" s="131">
        <f>IF(ISBLANK(#REF!),"",IF(E270="ΠΕ23",IF(N270="ΝΑΙ",3,(IF(O270="ΝΑΙ",2,0))),IF(N270="ΝΑΙ",3,(IF(O270="ΝΑΙ",2,0)))))</f>
        <v>0</v>
      </c>
      <c r="AD270" s="131">
        <f>IF(ISBLANK(#REF!),"",MAX(AB270:AC270))</f>
        <v>0</v>
      </c>
      <c r="AE270" s="131">
        <f>IF(ISBLANK(#REF!),"",MIN(3,0.5*INT((P270*12+Q270+ROUND(R270/30,0))/6)))</f>
        <v>0</v>
      </c>
      <c r="AF270" s="131">
        <f>IF(ISBLANK(#REF!),"",0.25*(S270*12+T270+ROUND(U270/30,0)))</f>
        <v>0</v>
      </c>
      <c r="AG270" s="132">
        <f>IF(ISBLANK(#REF!),"",IF(V270&gt;=67%,7,0))</f>
        <v>0</v>
      </c>
      <c r="AH270" s="132">
        <f>IF(ISBLANK(#REF!),"",IF(W270&gt;=1,7,0))</f>
        <v>0</v>
      </c>
      <c r="AI270" s="132">
        <f>IF(ISBLANK(#REF!),"",IF(X270="ΠΟΛΥΤΕΚΝΟΣ",7,IF(X270="ΤΡΙΤΕΚΝΟΣ",3,0)))</f>
        <v>0</v>
      </c>
      <c r="AJ270" s="132">
        <f>IF(ISBLANK(#REF!),"",MAX(AG270:AI270))</f>
        <v>0</v>
      </c>
      <c r="AK270" s="187">
        <f>IF(ISBLANK(#REF!),"",AA270+SUM(AD270:AF270,AJ270))</f>
        <v>1.44</v>
      </c>
    </row>
    <row r="271" spans="1:37" s="134" customFormat="1">
      <c r="A271" s="115">
        <f>IF(ISBLANK(#REF!),"",IF(ISNUMBER(A270),A270+1,1))</f>
        <v>261</v>
      </c>
      <c r="B271" s="134" t="s">
        <v>400</v>
      </c>
      <c r="C271" s="134" t="s">
        <v>401</v>
      </c>
      <c r="D271" s="134" t="s">
        <v>402</v>
      </c>
      <c r="E271" s="134" t="s">
        <v>43</v>
      </c>
      <c r="F271" s="134" t="s">
        <v>89</v>
      </c>
      <c r="G271" s="134" t="s">
        <v>61</v>
      </c>
      <c r="H271" s="134" t="s">
        <v>14</v>
      </c>
      <c r="I271" s="134" t="s">
        <v>13</v>
      </c>
      <c r="J271" s="135">
        <v>42684</v>
      </c>
      <c r="K271" s="136">
        <v>7.81</v>
      </c>
      <c r="L271" s="137"/>
      <c r="M271" s="137"/>
      <c r="N271" s="137"/>
      <c r="O271" s="137"/>
      <c r="P271" s="134">
        <v>0</v>
      </c>
      <c r="Q271" s="134">
        <v>0</v>
      </c>
      <c r="R271" s="134">
        <v>26</v>
      </c>
      <c r="S271" s="134">
        <v>0</v>
      </c>
      <c r="T271" s="134">
        <v>0</v>
      </c>
      <c r="U271" s="134">
        <v>0</v>
      </c>
      <c r="V271" s="138"/>
      <c r="W271" s="139"/>
      <c r="X271" s="137"/>
      <c r="Y271" s="137" t="s">
        <v>14</v>
      </c>
      <c r="Z271" s="137" t="s">
        <v>14</v>
      </c>
      <c r="AA271" s="131">
        <f>IF(ISBLANK(#REF!),"",IF(K271&gt;5,ROUND(0.5*(K271-5),2),0))</f>
        <v>1.41</v>
      </c>
      <c r="AB271" s="131">
        <f>IF(ISBLANK(#REF!),"",IF(L271="ΝΑΙ",6,(IF(M271="ΝΑΙ",4,0))))</f>
        <v>0</v>
      </c>
      <c r="AC271" s="131">
        <f>IF(ISBLANK(#REF!),"",IF(E271="ΠΕ23",IF(N271="ΝΑΙ",3,(IF(O271="ΝΑΙ",2,0))),IF(N271="ΝΑΙ",3,(IF(O271="ΝΑΙ",2,0)))))</f>
        <v>0</v>
      </c>
      <c r="AD271" s="131">
        <f>IF(ISBLANK(#REF!),"",MAX(AB271:AC271))</f>
        <v>0</v>
      </c>
      <c r="AE271" s="131">
        <f>IF(ISBLANK(#REF!),"",MIN(3,0.5*INT((P271*12+Q271+ROUND(R271/30,0))/6)))</f>
        <v>0</v>
      </c>
      <c r="AF271" s="131">
        <f>IF(ISBLANK(#REF!),"",0.25*(S271*12+T271+ROUND(U271/30,0)))</f>
        <v>0</v>
      </c>
      <c r="AG271" s="132">
        <f>IF(ISBLANK(#REF!),"",IF(V271&gt;=67%,7,0))</f>
        <v>0</v>
      </c>
      <c r="AH271" s="132">
        <f>IF(ISBLANK(#REF!),"",IF(W271&gt;=1,7,0))</f>
        <v>0</v>
      </c>
      <c r="AI271" s="132">
        <f>IF(ISBLANK(#REF!),"",IF(X271="ΠΟΛΥΤΕΚΝΟΣ",7,IF(X271="ΤΡΙΤΕΚΝΟΣ",3,0)))</f>
        <v>0</v>
      </c>
      <c r="AJ271" s="132">
        <f>IF(ISBLANK(#REF!),"",MAX(AG271:AI271))</f>
        <v>0</v>
      </c>
      <c r="AK271" s="187">
        <f>IF(ISBLANK(#REF!),"",AA271+SUM(AD271:AF271,AJ271))</f>
        <v>1.41</v>
      </c>
    </row>
    <row r="272" spans="1:37" s="134" customFormat="1">
      <c r="A272" s="115">
        <f>IF(ISBLANK(#REF!),"",IF(ISNUMBER(A271),A271+1,1))</f>
        <v>262</v>
      </c>
      <c r="B272" s="134" t="s">
        <v>398</v>
      </c>
      <c r="C272" s="134" t="s">
        <v>399</v>
      </c>
      <c r="D272" s="134" t="s">
        <v>184</v>
      </c>
      <c r="E272" s="134" t="s">
        <v>43</v>
      </c>
      <c r="F272" s="134" t="s">
        <v>89</v>
      </c>
      <c r="G272" s="134" t="s">
        <v>61</v>
      </c>
      <c r="H272" s="134" t="s">
        <v>14</v>
      </c>
      <c r="I272" s="134" t="s">
        <v>13</v>
      </c>
      <c r="J272" s="135">
        <v>42131</v>
      </c>
      <c r="K272" s="136">
        <v>6.87</v>
      </c>
      <c r="L272" s="137"/>
      <c r="M272" s="137"/>
      <c r="N272" s="137"/>
      <c r="O272" s="137"/>
      <c r="P272" s="134">
        <v>0</v>
      </c>
      <c r="Q272" s="134">
        <v>0</v>
      </c>
      <c r="R272" s="134">
        <v>0</v>
      </c>
      <c r="S272" s="134">
        <v>0</v>
      </c>
      <c r="T272" s="134">
        <v>0</v>
      </c>
      <c r="U272" s="134">
        <v>0</v>
      </c>
      <c r="V272" s="138"/>
      <c r="W272" s="139"/>
      <c r="X272" s="137"/>
      <c r="Y272" s="137" t="s">
        <v>12</v>
      </c>
      <c r="Z272" s="137" t="s">
        <v>14</v>
      </c>
      <c r="AA272" s="131">
        <f>IF(ISBLANK(#REF!),"",IF(K272&gt;5,ROUND(0.5*(K272-5),2),0))</f>
        <v>0.94</v>
      </c>
      <c r="AB272" s="131">
        <f>IF(ISBLANK(#REF!),"",IF(L272="ΝΑΙ",6,(IF(M272="ΝΑΙ",4,0))))</f>
        <v>0</v>
      </c>
      <c r="AC272" s="131">
        <f>IF(ISBLANK(#REF!),"",IF(E272="ΠΕ23",IF(N272="ΝΑΙ",3,(IF(O272="ΝΑΙ",2,0))),IF(N272="ΝΑΙ",3,(IF(O272="ΝΑΙ",2,0)))))</f>
        <v>0</v>
      </c>
      <c r="AD272" s="131">
        <f>IF(ISBLANK(#REF!),"",MAX(AB272:AC272))</f>
        <v>0</v>
      </c>
      <c r="AE272" s="131">
        <f>IF(ISBLANK(#REF!),"",MIN(3,0.5*INT((P272*12+Q272+ROUND(R272/30,0))/6)))</f>
        <v>0</v>
      </c>
      <c r="AF272" s="131">
        <f>IF(ISBLANK(#REF!),"",0.25*(S272*12+T272+ROUND(U272/30,0)))</f>
        <v>0</v>
      </c>
      <c r="AG272" s="132">
        <f>IF(ISBLANK(#REF!),"",IF(V272&gt;=67%,7,0))</f>
        <v>0</v>
      </c>
      <c r="AH272" s="132">
        <f>IF(ISBLANK(#REF!),"",IF(W272&gt;=1,7,0))</f>
        <v>0</v>
      </c>
      <c r="AI272" s="132">
        <f>IF(ISBLANK(#REF!),"",IF(X272="ΠΟΛΥΤΕΚΝΟΣ",7,IF(X272="ΤΡΙΤΕΚΝΟΣ",3,0)))</f>
        <v>0</v>
      </c>
      <c r="AJ272" s="132">
        <f>IF(ISBLANK(#REF!),"",MAX(AG272:AI272))</f>
        <v>0</v>
      </c>
      <c r="AK272" s="187">
        <f>IF(ISBLANK(#REF!),"",AA272+SUM(AD272:AF272,AJ272))</f>
        <v>0.94</v>
      </c>
    </row>
    <row r="273" spans="1:37" s="134" customFormat="1">
      <c r="A273" s="115">
        <f>IF(ISBLANK(#REF!),"",IF(ISNUMBER(A272),A272+1,1))</f>
        <v>263</v>
      </c>
      <c r="B273" s="134" t="s">
        <v>390</v>
      </c>
      <c r="C273" s="134" t="s">
        <v>313</v>
      </c>
      <c r="D273" s="134" t="s">
        <v>96</v>
      </c>
      <c r="E273" s="134" t="s">
        <v>43</v>
      </c>
      <c r="F273" s="134" t="s">
        <v>89</v>
      </c>
      <c r="G273" s="134" t="s">
        <v>61</v>
      </c>
      <c r="H273" s="134" t="s">
        <v>14</v>
      </c>
      <c r="I273" s="134" t="s">
        <v>13</v>
      </c>
      <c r="J273" s="135">
        <v>41793</v>
      </c>
      <c r="K273" s="136">
        <v>6.78</v>
      </c>
      <c r="L273" s="137"/>
      <c r="M273" s="137"/>
      <c r="N273" s="137"/>
      <c r="O273" s="137"/>
      <c r="P273" s="134">
        <v>0</v>
      </c>
      <c r="Q273" s="134">
        <v>0</v>
      </c>
      <c r="R273" s="134">
        <v>0</v>
      </c>
      <c r="S273" s="134">
        <v>0</v>
      </c>
      <c r="T273" s="134">
        <v>0</v>
      </c>
      <c r="U273" s="134">
        <v>0</v>
      </c>
      <c r="V273" s="138"/>
      <c r="W273" s="139"/>
      <c r="X273" s="137"/>
      <c r="Y273" s="137" t="s">
        <v>14</v>
      </c>
      <c r="Z273" s="137" t="s">
        <v>14</v>
      </c>
      <c r="AA273" s="131">
        <f>IF(ISBLANK(#REF!),"",IF(K273&gt;5,ROUND(0.5*(K273-5),2),0))</f>
        <v>0.89</v>
      </c>
      <c r="AB273" s="131">
        <f>IF(ISBLANK(#REF!),"",IF(L273="ΝΑΙ",6,(IF(M273="ΝΑΙ",4,0))))</f>
        <v>0</v>
      </c>
      <c r="AC273" s="131">
        <f>IF(ISBLANK(#REF!),"",IF(E273="ΠΕ23",IF(N273="ΝΑΙ",3,(IF(O273="ΝΑΙ",2,0))),IF(N273="ΝΑΙ",3,(IF(O273="ΝΑΙ",2,0)))))</f>
        <v>0</v>
      </c>
      <c r="AD273" s="131">
        <f>IF(ISBLANK(#REF!),"",MAX(AB273:AC273))</f>
        <v>0</v>
      </c>
      <c r="AE273" s="131">
        <f>IF(ISBLANK(#REF!),"",MIN(3,0.5*INT((P273*12+Q273+ROUND(R273/30,0))/6)))</f>
        <v>0</v>
      </c>
      <c r="AF273" s="131">
        <f>IF(ISBLANK(#REF!),"",0.25*(S273*12+T273+ROUND(U273/30,0)))</f>
        <v>0</v>
      </c>
      <c r="AG273" s="132">
        <f>IF(ISBLANK(#REF!),"",IF(V273&gt;=67%,7,0))</f>
        <v>0</v>
      </c>
      <c r="AH273" s="132">
        <f>IF(ISBLANK(#REF!),"",IF(W273&gt;=1,7,0))</f>
        <v>0</v>
      </c>
      <c r="AI273" s="132">
        <f>IF(ISBLANK(#REF!),"",IF(X273="ΠΟΛΥΤΕΚΝΟΣ",7,IF(X273="ΤΡΙΤΕΚΝΟΣ",3,0)))</f>
        <v>0</v>
      </c>
      <c r="AJ273" s="132">
        <f>IF(ISBLANK(#REF!),"",MAX(AG273:AI273))</f>
        <v>0</v>
      </c>
      <c r="AK273" s="187">
        <f>IF(ISBLANK(#REF!),"",AA273+SUM(AD273:AF273,AJ273))</f>
        <v>0.89</v>
      </c>
    </row>
    <row r="274" spans="1:37" s="134" customFormat="1">
      <c r="A274" s="115">
        <f>IF(ISBLANK(#REF!),"",IF(ISNUMBER(A273),A273+1,1))</f>
        <v>264</v>
      </c>
      <c r="B274" s="134" t="s">
        <v>320</v>
      </c>
      <c r="C274" s="134" t="s">
        <v>151</v>
      </c>
      <c r="D274" s="134" t="s">
        <v>245</v>
      </c>
      <c r="E274" s="134" t="s">
        <v>43</v>
      </c>
      <c r="F274" s="134" t="s">
        <v>89</v>
      </c>
      <c r="G274" s="134" t="s">
        <v>61</v>
      </c>
      <c r="H274" s="134" t="s">
        <v>14</v>
      </c>
      <c r="I274" s="134" t="s">
        <v>13</v>
      </c>
      <c r="J274" s="135">
        <v>41586</v>
      </c>
      <c r="K274" s="136">
        <v>6.71</v>
      </c>
      <c r="L274" s="137"/>
      <c r="M274" s="137"/>
      <c r="N274" s="137"/>
      <c r="O274" s="137"/>
      <c r="P274" s="134">
        <v>0</v>
      </c>
      <c r="Q274" s="134">
        <v>0</v>
      </c>
      <c r="R274" s="134">
        <v>0</v>
      </c>
      <c r="S274" s="134">
        <v>0</v>
      </c>
      <c r="T274" s="134">
        <v>0</v>
      </c>
      <c r="U274" s="134">
        <v>0</v>
      </c>
      <c r="V274" s="138"/>
      <c r="W274" s="139"/>
      <c r="X274" s="137" t="s">
        <v>32</v>
      </c>
      <c r="Y274" s="137" t="s">
        <v>14</v>
      </c>
      <c r="Z274" s="137" t="s">
        <v>14</v>
      </c>
      <c r="AA274" s="131">
        <f>IF(ISBLANK(#REF!),"",IF(K274&gt;5,ROUND(0.5*(K274-5),2),0))</f>
        <v>0.86</v>
      </c>
      <c r="AB274" s="131">
        <f>IF(ISBLANK(#REF!),"",IF(L274="ΝΑΙ",6,(IF(M274="ΝΑΙ",4,0))))</f>
        <v>0</v>
      </c>
      <c r="AC274" s="131">
        <f>IF(ISBLANK(#REF!),"",IF(E274="ΠΕ23",IF(N274="ΝΑΙ",3,(IF(O274="ΝΑΙ",2,0))),IF(N274="ΝΑΙ",3,(IF(O274="ΝΑΙ",2,0)))))</f>
        <v>0</v>
      </c>
      <c r="AD274" s="131">
        <f>IF(ISBLANK(#REF!),"",MAX(AB274:AC274))</f>
        <v>0</v>
      </c>
      <c r="AE274" s="131">
        <f>IF(ISBLANK(#REF!),"",MIN(3,0.5*INT((P274*12+Q274+ROUND(R274/30,0))/6)))</f>
        <v>0</v>
      </c>
      <c r="AF274" s="131">
        <f>IF(ISBLANK(#REF!),"",0.25*(S274*12+T274+ROUND(U274/30,0)))</f>
        <v>0</v>
      </c>
      <c r="AG274" s="132">
        <f>IF(ISBLANK(#REF!),"",IF(V274&gt;=67%,7,0))</f>
        <v>0</v>
      </c>
      <c r="AH274" s="132">
        <f>IF(ISBLANK(#REF!),"",IF(W274&gt;=1,7,0))</f>
        <v>0</v>
      </c>
      <c r="AI274" s="132">
        <f>IF(ISBLANK(#REF!),"",IF(X274="ΠΟΛΥΤΕΚΝΟΣ",7,IF(X274="ΤΡΙΤΕΚΝΟΣ",3,0)))</f>
        <v>0</v>
      </c>
      <c r="AJ274" s="132">
        <f>IF(ISBLANK(#REF!),"",MAX(AG274:AI274))</f>
        <v>0</v>
      </c>
      <c r="AK274" s="187">
        <f>IF(ISBLANK(#REF!),"",AA274+SUM(AD274:AF274,AJ274))</f>
        <v>0.86</v>
      </c>
    </row>
    <row r="275" spans="1:37" s="134" customFormat="1">
      <c r="A275" s="115">
        <f>IF(ISBLANK(#REF!),"",IF(ISNUMBER(A274),A274+1,1))</f>
        <v>265</v>
      </c>
      <c r="B275" s="134" t="s">
        <v>791</v>
      </c>
      <c r="C275" s="134" t="s">
        <v>151</v>
      </c>
      <c r="D275" s="134" t="s">
        <v>201</v>
      </c>
      <c r="E275" s="134" t="s">
        <v>44</v>
      </c>
      <c r="F275" s="134" t="s">
        <v>88</v>
      </c>
      <c r="G275" s="134" t="s">
        <v>15</v>
      </c>
      <c r="H275" s="134" t="s">
        <v>12</v>
      </c>
      <c r="I275" s="134" t="s">
        <v>11</v>
      </c>
      <c r="J275" s="135">
        <v>38601</v>
      </c>
      <c r="K275" s="136">
        <v>6.673</v>
      </c>
      <c r="L275" s="137"/>
      <c r="M275" s="137" t="s">
        <v>12</v>
      </c>
      <c r="N275" s="137"/>
      <c r="O275" s="137"/>
      <c r="P275" s="134">
        <v>3</v>
      </c>
      <c r="Q275" s="134">
        <v>9</v>
      </c>
      <c r="R275" s="134">
        <v>11</v>
      </c>
      <c r="S275" s="134">
        <v>5</v>
      </c>
      <c r="T275" s="134">
        <v>5</v>
      </c>
      <c r="U275" s="134">
        <v>13</v>
      </c>
      <c r="V275" s="138"/>
      <c r="W275" s="139"/>
      <c r="X275" s="137"/>
      <c r="Y275" s="137" t="s">
        <v>14</v>
      </c>
      <c r="Z275" s="137" t="s">
        <v>14</v>
      </c>
      <c r="AA275" s="150">
        <f>IF(ISBLANK(#REF!),"",IF(K275&gt;5,ROUND(0.5*(K275-5),2),0))</f>
        <v>0.84</v>
      </c>
      <c r="AB275" s="150">
        <f>IF(ISBLANK(#REF!),"",IF(L275="ΝΑΙ",6,(IF(M275="ΝΑΙ",4,0))))</f>
        <v>4</v>
      </c>
      <c r="AC275" s="131">
        <f>IF(ISBLANK(#REF!),"",IF(E275="ΠΕ23",IF(N275="ΝΑΙ",3,(IF(O275="ΝΑΙ",2,0))),IF(N275="ΝΑΙ",3,(IF(O275="ΝΑΙ",2,0)))))</f>
        <v>0</v>
      </c>
      <c r="AD275" s="131">
        <f>IF(ISBLANK(#REF!),"",MAX(AB275:AC275))</f>
        <v>4</v>
      </c>
      <c r="AE275" s="150">
        <f>IF(ISBLANK(#REF!),"",MIN(3,0.5*INT((P275*12+Q275+ROUND(R275/30,0))/6)))</f>
        <v>3</v>
      </c>
      <c r="AF275" s="150">
        <f>IF(ISBLANK(#REF!),"",0.25*(S275*12+T275+ROUND(U275/30,0)))</f>
        <v>16.25</v>
      </c>
      <c r="AG275" s="150">
        <f>IF(ISBLANK(#REF!),"",IF(V275&gt;=67%,7,0))</f>
        <v>0</v>
      </c>
      <c r="AH275" s="150">
        <f>IF(ISBLANK(#REF!),"",IF(W275&gt;=1,7,0))</f>
        <v>0</v>
      </c>
      <c r="AI275" s="150">
        <f>IF(ISBLANK(#REF!),"",IF(X275="ΠΟΛΥΤΕΚΝΟΣ",7,IF(X275="ΤΡΙΤΕΚΝΟΣ",3,0)))</f>
        <v>0</v>
      </c>
      <c r="AJ275" s="150">
        <f>IF(ISBLANK(#REF!),"",MAX(AG275:AI275))</f>
        <v>0</v>
      </c>
      <c r="AK275" s="187">
        <f>IF(ISBLANK(#REF!),"",AA275+SUM(AD275:AF275,AJ275))</f>
        <v>24.09</v>
      </c>
    </row>
    <row r="276" spans="1:37" s="134" customFormat="1">
      <c r="A276" s="115">
        <f>IF(ISBLANK(#REF!),"",IF(ISNUMBER(A275),A275+1,1))</f>
        <v>266</v>
      </c>
      <c r="B276" s="134" t="s">
        <v>809</v>
      </c>
      <c r="C276" s="134" t="s">
        <v>147</v>
      </c>
      <c r="D276" s="134" t="s">
        <v>196</v>
      </c>
      <c r="E276" s="134" t="s">
        <v>44</v>
      </c>
      <c r="F276" s="134" t="s">
        <v>88</v>
      </c>
      <c r="G276" s="134" t="s">
        <v>15</v>
      </c>
      <c r="H276" s="134" t="s">
        <v>12</v>
      </c>
      <c r="I276" s="134" t="s">
        <v>11</v>
      </c>
      <c r="J276" s="135">
        <v>38245</v>
      </c>
      <c r="K276" s="136">
        <v>6.694</v>
      </c>
      <c r="L276" s="137"/>
      <c r="M276" s="137" t="s">
        <v>12</v>
      </c>
      <c r="N276" s="137"/>
      <c r="O276" s="137"/>
      <c r="P276" s="134">
        <v>0</v>
      </c>
      <c r="Q276" s="134">
        <v>4</v>
      </c>
      <c r="R276" s="134">
        <v>17</v>
      </c>
      <c r="S276" s="134">
        <v>6</v>
      </c>
      <c r="T276" s="134">
        <v>3</v>
      </c>
      <c r="U276" s="134">
        <v>13</v>
      </c>
      <c r="V276" s="138"/>
      <c r="W276" s="139"/>
      <c r="X276" s="137"/>
      <c r="Y276" s="137" t="s">
        <v>12</v>
      </c>
      <c r="Z276" s="137" t="s">
        <v>14</v>
      </c>
      <c r="AA276" s="150">
        <f>IF(ISBLANK(#REF!),"",IF(K276&gt;5,ROUND(0.5*(K276-5),2),0))</f>
        <v>0.85</v>
      </c>
      <c r="AB276" s="150">
        <f>IF(ISBLANK(#REF!),"",IF(L276="ΝΑΙ",6,(IF(M276="ΝΑΙ",4,0))))</f>
        <v>4</v>
      </c>
      <c r="AC276" s="131">
        <f>IF(ISBLANK(#REF!),"",IF(E276="ΠΕ23",IF(N276="ΝΑΙ",3,(IF(O276="ΝΑΙ",2,0))),IF(N276="ΝΑΙ",3,(IF(O276="ΝΑΙ",2,0)))))</f>
        <v>0</v>
      </c>
      <c r="AD276" s="131">
        <f>IF(ISBLANK(#REF!),"",MAX(AB276:AC276))</f>
        <v>4</v>
      </c>
      <c r="AE276" s="150">
        <f>IF(ISBLANK(#REF!),"",MIN(3,0.5*INT((P276*12+Q276+ROUND(R276/30,0))/6)))</f>
        <v>0</v>
      </c>
      <c r="AF276" s="150">
        <f>IF(ISBLANK(#REF!),"",0.25*(S276*12+T276+ROUND(U276/30,0)))</f>
        <v>18.75</v>
      </c>
      <c r="AG276" s="150">
        <f>IF(ISBLANK(#REF!),"",IF(V276&gt;=67%,7,0))</f>
        <v>0</v>
      </c>
      <c r="AH276" s="150">
        <f>IF(ISBLANK(#REF!),"",IF(W276&gt;=1,7,0))</f>
        <v>0</v>
      </c>
      <c r="AI276" s="150">
        <f>IF(ISBLANK(#REF!),"",IF(X276="ΠΟΛΥΤΕΚΝΟΣ",7,IF(X276="ΤΡΙΤΕΚΝΟΣ",3,0)))</f>
        <v>0</v>
      </c>
      <c r="AJ276" s="150">
        <f>IF(ISBLANK(#REF!),"",MAX(AG276:AI276))</f>
        <v>0</v>
      </c>
      <c r="AK276" s="187">
        <f>IF(ISBLANK(#REF!),"",AA276+SUM(AD276:AF276,AJ276))</f>
        <v>23.6</v>
      </c>
    </row>
    <row r="277" spans="1:37" s="134" customFormat="1">
      <c r="A277" s="115">
        <f>IF(ISBLANK(#REF!),"",IF(ISNUMBER(A276),A276+1,1))</f>
        <v>267</v>
      </c>
      <c r="B277" s="134" t="s">
        <v>773</v>
      </c>
      <c r="C277" s="134" t="s">
        <v>774</v>
      </c>
      <c r="D277" s="134" t="s">
        <v>184</v>
      </c>
      <c r="E277" s="134" t="s">
        <v>44</v>
      </c>
      <c r="F277" s="134" t="s">
        <v>88</v>
      </c>
      <c r="G277" s="134" t="s">
        <v>15</v>
      </c>
      <c r="H277" s="134" t="s">
        <v>12</v>
      </c>
      <c r="I277" s="134" t="s">
        <v>11</v>
      </c>
      <c r="J277" s="135">
        <v>38692</v>
      </c>
      <c r="K277" s="136">
        <v>7.2039999999999997</v>
      </c>
      <c r="L277" s="137"/>
      <c r="M277" s="137"/>
      <c r="N277" s="137"/>
      <c r="O277" s="137"/>
      <c r="P277" s="134">
        <v>0</v>
      </c>
      <c r="Q277" s="134">
        <v>9</v>
      </c>
      <c r="R277" s="134">
        <v>0</v>
      </c>
      <c r="S277" s="134">
        <v>6</v>
      </c>
      <c r="T277" s="134">
        <v>6</v>
      </c>
      <c r="U277" s="134">
        <v>15</v>
      </c>
      <c r="V277" s="138"/>
      <c r="W277" s="139"/>
      <c r="X277" s="137"/>
      <c r="Y277" s="137" t="s">
        <v>14</v>
      </c>
      <c r="Z277" s="137" t="s">
        <v>14</v>
      </c>
      <c r="AA277" s="131">
        <f>IF(ISBLANK(#REF!),"",IF(K277&gt;5,ROUND(0.5*(K277-5),2),0))</f>
        <v>1.1000000000000001</v>
      </c>
      <c r="AB277" s="131">
        <f>IF(ISBLANK(#REF!),"",IF(L277="ΝΑΙ",6,(IF(M277="ΝΑΙ",4,0))))</f>
        <v>0</v>
      </c>
      <c r="AC277" s="131">
        <f>IF(ISBLANK(#REF!),"",IF(E277="ΠΕ23",IF(N277="ΝΑΙ",3,(IF(O277="ΝΑΙ",2,0))),IF(N277="ΝΑΙ",3,(IF(O277="ΝΑΙ",2,0)))))</f>
        <v>0</v>
      </c>
      <c r="AD277" s="131">
        <f>IF(ISBLANK(#REF!),"",MAX(AB277:AC277))</f>
        <v>0</v>
      </c>
      <c r="AE277" s="131">
        <f>IF(ISBLANK(#REF!),"",MIN(3,0.5*INT((P277*12+Q277+ROUND(R277/30,0))/6)))</f>
        <v>0.5</v>
      </c>
      <c r="AF277" s="131">
        <f>IF(ISBLANK(#REF!),"",0.25*(S277*12+T277+ROUND(U277/30,0)))</f>
        <v>19.75</v>
      </c>
      <c r="AG277" s="132">
        <f>IF(ISBLANK(#REF!),"",IF(V277&gt;=67%,7,0))</f>
        <v>0</v>
      </c>
      <c r="AH277" s="132">
        <f>IF(ISBLANK(#REF!),"",IF(W277&gt;=1,7,0))</f>
        <v>0</v>
      </c>
      <c r="AI277" s="132">
        <f>IF(ISBLANK(#REF!),"",IF(X277="ΠΟΛΥΤΕΚΝΟΣ",7,IF(X277="ΤΡΙΤΕΚΝΟΣ",3,0)))</f>
        <v>0</v>
      </c>
      <c r="AJ277" s="132">
        <f>IF(ISBLANK(#REF!),"",MAX(AG277:AI277))</f>
        <v>0</v>
      </c>
      <c r="AK277" s="187">
        <f>IF(ISBLANK(#REF!),"",AA277+SUM(AD277:AF277,AJ277))</f>
        <v>21.35</v>
      </c>
    </row>
    <row r="278" spans="1:37" s="134" customFormat="1">
      <c r="A278" s="115">
        <f>IF(ISBLANK(#REF!),"",IF(ISNUMBER(A277),A277+1,1))</f>
        <v>268</v>
      </c>
      <c r="B278" s="134" t="s">
        <v>700</v>
      </c>
      <c r="C278" s="134" t="s">
        <v>154</v>
      </c>
      <c r="D278" s="134" t="s">
        <v>167</v>
      </c>
      <c r="E278" s="134" t="s">
        <v>44</v>
      </c>
      <c r="F278" s="134" t="s">
        <v>89</v>
      </c>
      <c r="G278" s="134" t="s">
        <v>61</v>
      </c>
      <c r="H278" s="134" t="s">
        <v>12</v>
      </c>
      <c r="I278" s="134" t="s">
        <v>11</v>
      </c>
      <c r="J278" s="135">
        <v>37538</v>
      </c>
      <c r="K278" s="136">
        <v>7.28</v>
      </c>
      <c r="L278" s="137"/>
      <c r="M278" s="137"/>
      <c r="N278" s="137"/>
      <c r="O278" s="137"/>
      <c r="P278" s="134">
        <v>1</v>
      </c>
      <c r="Q278" s="134">
        <v>4</v>
      </c>
      <c r="R278" s="134">
        <v>0</v>
      </c>
      <c r="S278" s="134">
        <v>5</v>
      </c>
      <c r="T278" s="134">
        <v>10</v>
      </c>
      <c r="U278" s="134">
        <v>23</v>
      </c>
      <c r="V278" s="138"/>
      <c r="W278" s="139"/>
      <c r="X278" s="137"/>
      <c r="Y278" s="137" t="s">
        <v>12</v>
      </c>
      <c r="Z278" s="137" t="s">
        <v>14</v>
      </c>
      <c r="AA278" s="131">
        <f>IF(ISBLANK(#REF!),"",IF(K278&gt;5,ROUND(0.5*(K278-5),2),0))</f>
        <v>1.1399999999999999</v>
      </c>
      <c r="AB278" s="131">
        <f>IF(ISBLANK(#REF!),"",IF(L278="ΝΑΙ",6,(IF(M278="ΝΑΙ",4,0))))</f>
        <v>0</v>
      </c>
      <c r="AC278" s="131">
        <f>IF(ISBLANK(#REF!),"",IF(E278="ΠΕ23",IF(N278="ΝΑΙ",3,(IF(O278="ΝΑΙ",2,0))),IF(N278="ΝΑΙ",3,(IF(O278="ΝΑΙ",2,0)))))</f>
        <v>0</v>
      </c>
      <c r="AD278" s="131">
        <f>IF(ISBLANK(#REF!),"",MAX(AB278:AC278))</f>
        <v>0</v>
      </c>
      <c r="AE278" s="131">
        <f>IF(ISBLANK(#REF!),"",MIN(3,0.5*INT((P278*12+Q278+ROUND(R278/30,0))/6)))</f>
        <v>1</v>
      </c>
      <c r="AF278" s="131">
        <f>IF(ISBLANK(#REF!),"",0.25*(S278*12+T278+ROUND(U278/30,0)))</f>
        <v>17.75</v>
      </c>
      <c r="AG278" s="132">
        <f>IF(ISBLANK(#REF!),"",IF(V278&gt;=67%,7,0))</f>
        <v>0</v>
      </c>
      <c r="AH278" s="132">
        <f>IF(ISBLANK(#REF!),"",IF(W278&gt;=1,7,0))</f>
        <v>0</v>
      </c>
      <c r="AI278" s="132">
        <f>IF(ISBLANK(#REF!),"",IF(X278="ΠΟΛΥΤΕΚΝΟΣ",7,IF(X278="ΤΡΙΤΕΚΝΟΣ",3,0)))</f>
        <v>0</v>
      </c>
      <c r="AJ278" s="132">
        <f>IF(ISBLANK(#REF!),"",MAX(AG278:AI278))</f>
        <v>0</v>
      </c>
      <c r="AK278" s="187">
        <f>IF(ISBLANK(#REF!),"",AA278+SUM(AD278:AF278,AJ278))</f>
        <v>19.89</v>
      </c>
    </row>
    <row r="279" spans="1:37" s="134" customFormat="1">
      <c r="A279" s="115">
        <f>IF(ISBLANK(#REF!),"",IF(ISNUMBER(A278),A278+1,1))</f>
        <v>269</v>
      </c>
      <c r="B279" s="134" t="s">
        <v>696</v>
      </c>
      <c r="C279" s="134" t="s">
        <v>697</v>
      </c>
      <c r="D279" s="134" t="s">
        <v>184</v>
      </c>
      <c r="E279" s="134" t="s">
        <v>44</v>
      </c>
      <c r="F279" s="134" t="s">
        <v>88</v>
      </c>
      <c r="G279" s="134" t="s">
        <v>15</v>
      </c>
      <c r="H279" s="134" t="s">
        <v>12</v>
      </c>
      <c r="I279" s="134" t="s">
        <v>11</v>
      </c>
      <c r="J279" s="135">
        <v>38601</v>
      </c>
      <c r="K279" s="136">
        <v>6.306</v>
      </c>
      <c r="L279" s="137"/>
      <c r="M279" s="137"/>
      <c r="N279" s="137"/>
      <c r="O279" s="137" t="s">
        <v>12</v>
      </c>
      <c r="P279" s="134">
        <v>4</v>
      </c>
      <c r="Q279" s="134">
        <v>6</v>
      </c>
      <c r="R279" s="134">
        <v>19</v>
      </c>
      <c r="S279" s="134">
        <v>4</v>
      </c>
      <c r="T279" s="134">
        <v>2</v>
      </c>
      <c r="U279" s="134">
        <v>23</v>
      </c>
      <c r="V279" s="138"/>
      <c r="W279" s="139"/>
      <c r="X279" s="137"/>
      <c r="Y279" s="137" t="s">
        <v>14</v>
      </c>
      <c r="Z279" s="137" t="s">
        <v>14</v>
      </c>
      <c r="AA279" s="131">
        <f>IF(ISBLANK(#REF!),"",IF(K279&gt;5,ROUND(0.5*(K279-5),2),0))</f>
        <v>0.65</v>
      </c>
      <c r="AB279" s="131">
        <f>IF(ISBLANK(#REF!),"",IF(L279="ΝΑΙ",6,(IF(M279="ΝΑΙ",4,0))))</f>
        <v>0</v>
      </c>
      <c r="AC279" s="131">
        <f>IF(ISBLANK(#REF!),"",IF(E279="ΠΕ23",IF(N279="ΝΑΙ",3,(IF(O279="ΝΑΙ",2,0))),IF(N279="ΝΑΙ",3,(IF(O279="ΝΑΙ",2,0)))))</f>
        <v>2</v>
      </c>
      <c r="AD279" s="131">
        <f>IF(ISBLANK(#REF!),"",MAX(AB279:AC279))</f>
        <v>2</v>
      </c>
      <c r="AE279" s="131">
        <f>IF(ISBLANK(#REF!),"",MIN(3,0.5*INT((P279*12+Q279+ROUND(R279/30,0))/6)))</f>
        <v>3</v>
      </c>
      <c r="AF279" s="131">
        <f>IF(ISBLANK(#REF!),"",0.25*(S279*12+T279+ROUND(U279/30,0)))</f>
        <v>12.75</v>
      </c>
      <c r="AG279" s="132">
        <f>IF(ISBLANK(#REF!),"",IF(V279&gt;=67%,7,0))</f>
        <v>0</v>
      </c>
      <c r="AH279" s="132">
        <f>IF(ISBLANK(#REF!),"",IF(W279&gt;=1,7,0))</f>
        <v>0</v>
      </c>
      <c r="AI279" s="132">
        <f>IF(ISBLANK(#REF!),"",IF(X279="ΠΟΛΥΤΕΚΝΟΣ",7,IF(X279="ΤΡΙΤΕΚΝΟΣ",3,0)))</f>
        <v>0</v>
      </c>
      <c r="AJ279" s="132">
        <f>IF(ISBLANK(#REF!),"",MAX(AG279:AI279))</f>
        <v>0</v>
      </c>
      <c r="AK279" s="187">
        <f>IF(ISBLANK(#REF!),"",AA279+SUM(AD279:AF279,AJ279))</f>
        <v>18.399999999999999</v>
      </c>
    </row>
    <row r="280" spans="1:37" s="134" customFormat="1">
      <c r="A280" s="115">
        <f>IF(ISBLANK(#REF!),"",IF(ISNUMBER(A279),A279+1,1))</f>
        <v>270</v>
      </c>
      <c r="B280" s="134" t="s">
        <v>711</v>
      </c>
      <c r="C280" s="134" t="s">
        <v>109</v>
      </c>
      <c r="D280" s="134" t="s">
        <v>184</v>
      </c>
      <c r="E280" s="134" t="s">
        <v>44</v>
      </c>
      <c r="F280" s="134" t="s">
        <v>88</v>
      </c>
      <c r="G280" s="134" t="s">
        <v>15</v>
      </c>
      <c r="H280" s="134" t="s">
        <v>12</v>
      </c>
      <c r="I280" s="134" t="s">
        <v>11</v>
      </c>
      <c r="J280" s="135">
        <v>37216</v>
      </c>
      <c r="K280" s="136">
        <v>6.98</v>
      </c>
      <c r="L280" s="137"/>
      <c r="M280" s="137"/>
      <c r="N280" s="137"/>
      <c r="O280" s="137"/>
      <c r="P280" s="134">
        <v>5</v>
      </c>
      <c r="Q280" s="134">
        <v>7</v>
      </c>
      <c r="R280" s="134">
        <v>18</v>
      </c>
      <c r="S280" s="134">
        <v>4</v>
      </c>
      <c r="T280" s="134">
        <v>8</v>
      </c>
      <c r="U280" s="134">
        <v>29</v>
      </c>
      <c r="V280" s="138"/>
      <c r="W280" s="139"/>
      <c r="X280" s="137"/>
      <c r="Y280" s="137" t="s">
        <v>14</v>
      </c>
      <c r="Z280" s="137" t="s">
        <v>14</v>
      </c>
      <c r="AA280" s="131">
        <f>IF(ISBLANK(#REF!),"",IF(K280&gt;5,ROUND(0.5*(K280-5),2),0))</f>
        <v>0.99</v>
      </c>
      <c r="AB280" s="131">
        <f>IF(ISBLANK(#REF!),"",IF(L280="ΝΑΙ",6,(IF(M280="ΝΑΙ",4,0))))</f>
        <v>0</v>
      </c>
      <c r="AC280" s="131">
        <f>IF(ISBLANK(#REF!),"",IF(E280="ΠΕ23",IF(N280="ΝΑΙ",3,(IF(O280="ΝΑΙ",2,0))),IF(N280="ΝΑΙ",3,(IF(O280="ΝΑΙ",2,0)))))</f>
        <v>0</v>
      </c>
      <c r="AD280" s="131">
        <f>IF(ISBLANK(#REF!),"",MAX(AB280:AC280))</f>
        <v>0</v>
      </c>
      <c r="AE280" s="131">
        <f>IF(ISBLANK(#REF!),"",MIN(3,0.5*INT((P280*12+Q280+ROUND(R280/30,0))/6)))</f>
        <v>3</v>
      </c>
      <c r="AF280" s="131">
        <f>IF(ISBLANK(#REF!),"",0.25*(S280*12+T280+ROUND(U280/30,0)))</f>
        <v>14.25</v>
      </c>
      <c r="AG280" s="132">
        <f>IF(ISBLANK(#REF!),"",IF(V280&gt;=67%,7,0))</f>
        <v>0</v>
      </c>
      <c r="AH280" s="132">
        <f>IF(ISBLANK(#REF!),"",IF(W280&gt;=1,7,0))</f>
        <v>0</v>
      </c>
      <c r="AI280" s="132">
        <f>IF(ISBLANK(#REF!),"",IF(X280="ΠΟΛΥΤΕΚΝΟΣ",7,IF(X280="ΤΡΙΤΕΚΝΟΣ",3,0)))</f>
        <v>0</v>
      </c>
      <c r="AJ280" s="132">
        <f>IF(ISBLANK(#REF!),"",MAX(AG280:AI280))</f>
        <v>0</v>
      </c>
      <c r="AK280" s="187">
        <f>IF(ISBLANK(#REF!),"",AA280+SUM(AD280:AF280,AJ280))</f>
        <v>18.239999999999998</v>
      </c>
    </row>
    <row r="281" spans="1:37" s="134" customFormat="1">
      <c r="A281" s="115">
        <f>IF(ISBLANK(#REF!),"",IF(ISNUMBER(A280),A280+1,1))</f>
        <v>271</v>
      </c>
      <c r="B281" s="134" t="s">
        <v>710</v>
      </c>
      <c r="C281" s="134" t="s">
        <v>328</v>
      </c>
      <c r="D281" s="134" t="s">
        <v>144</v>
      </c>
      <c r="E281" s="134" t="s">
        <v>44</v>
      </c>
      <c r="F281" s="134" t="s">
        <v>89</v>
      </c>
      <c r="G281" s="134" t="s">
        <v>61</v>
      </c>
      <c r="H281" s="134" t="s">
        <v>12</v>
      </c>
      <c r="I281" s="134" t="s">
        <v>11</v>
      </c>
      <c r="J281" s="135">
        <v>38049</v>
      </c>
      <c r="K281" s="136">
        <v>7</v>
      </c>
      <c r="L281" s="137"/>
      <c r="M281" s="137"/>
      <c r="N281" s="137"/>
      <c r="O281" s="137"/>
      <c r="P281" s="134">
        <v>0</v>
      </c>
      <c r="Q281" s="134">
        <v>0</v>
      </c>
      <c r="R281" s="134">
        <v>9</v>
      </c>
      <c r="S281" s="134">
        <v>5</v>
      </c>
      <c r="T281" s="134">
        <v>5</v>
      </c>
      <c r="U281" s="134">
        <v>25</v>
      </c>
      <c r="V281" s="138"/>
      <c r="W281" s="139"/>
      <c r="X281" s="137"/>
      <c r="Y281" s="137" t="s">
        <v>14</v>
      </c>
      <c r="Z281" s="137" t="s">
        <v>14</v>
      </c>
      <c r="AA281" s="131">
        <f>IF(ISBLANK(#REF!),"",IF(K281&gt;5,ROUND(0.5*(K281-5),2),0))</f>
        <v>1</v>
      </c>
      <c r="AB281" s="131">
        <f>IF(ISBLANK(#REF!),"",IF(L281="ΝΑΙ",6,(IF(M281="ΝΑΙ",4,0))))</f>
        <v>0</v>
      </c>
      <c r="AC281" s="131">
        <f>IF(ISBLANK(#REF!),"",IF(E281="ΠΕ23",IF(N281="ΝΑΙ",3,(IF(O281="ΝΑΙ",2,0))),IF(N281="ΝΑΙ",3,(IF(O281="ΝΑΙ",2,0)))))</f>
        <v>0</v>
      </c>
      <c r="AD281" s="131">
        <f>IF(ISBLANK(#REF!),"",MAX(AB281:AC281))</f>
        <v>0</v>
      </c>
      <c r="AE281" s="131">
        <f>IF(ISBLANK(#REF!),"",MIN(3,0.5*INT((P281*12+Q281+ROUND(R281/30,0))/6)))</f>
        <v>0</v>
      </c>
      <c r="AF281" s="131">
        <f>IF(ISBLANK(#REF!),"",0.25*(S281*12+T281+ROUND(U281/30,0)))</f>
        <v>16.5</v>
      </c>
      <c r="AG281" s="132">
        <f>IF(ISBLANK(#REF!),"",IF(V281&gt;=67%,7,0))</f>
        <v>0</v>
      </c>
      <c r="AH281" s="132">
        <f>IF(ISBLANK(#REF!),"",IF(W281&gt;=1,7,0))</f>
        <v>0</v>
      </c>
      <c r="AI281" s="132">
        <f>IF(ISBLANK(#REF!),"",IF(X281="ΠΟΛΥΤΕΚΝΟΣ",7,IF(X281="ΤΡΙΤΕΚΝΟΣ",3,0)))</f>
        <v>0</v>
      </c>
      <c r="AJ281" s="132">
        <f>IF(ISBLANK(#REF!),"",MAX(AG281:AI281))</f>
        <v>0</v>
      </c>
      <c r="AK281" s="187">
        <f>IF(ISBLANK(#REF!),"",AA281+SUM(AD281:AF281,AJ281))</f>
        <v>17.5</v>
      </c>
    </row>
    <row r="282" spans="1:37" s="134" customFormat="1">
      <c r="A282" s="115">
        <f>IF(ISBLANK(#REF!),"",IF(ISNUMBER(A281),A281+1,1))</f>
        <v>272</v>
      </c>
      <c r="B282" s="134" t="s">
        <v>808</v>
      </c>
      <c r="C282" s="134" t="s">
        <v>129</v>
      </c>
      <c r="D282" s="134" t="s">
        <v>282</v>
      </c>
      <c r="E282" s="134" t="s">
        <v>44</v>
      </c>
      <c r="F282" s="134" t="s">
        <v>89</v>
      </c>
      <c r="G282" s="134" t="s">
        <v>61</v>
      </c>
      <c r="H282" s="134" t="s">
        <v>12</v>
      </c>
      <c r="I282" s="134" t="s">
        <v>11</v>
      </c>
      <c r="J282" s="135">
        <v>35752</v>
      </c>
      <c r="K282" s="136">
        <v>7.3</v>
      </c>
      <c r="L282" s="137"/>
      <c r="M282" s="137"/>
      <c r="N282" s="137"/>
      <c r="O282" s="137"/>
      <c r="P282" s="134">
        <v>8</v>
      </c>
      <c r="Q282" s="134">
        <v>7</v>
      </c>
      <c r="R282" s="134">
        <v>28</v>
      </c>
      <c r="S282" s="134">
        <v>3</v>
      </c>
      <c r="T282" s="134">
        <v>10</v>
      </c>
      <c r="U282" s="134">
        <v>8</v>
      </c>
      <c r="V282" s="138"/>
      <c r="W282" s="139"/>
      <c r="X282" s="137"/>
      <c r="Y282" s="137" t="s">
        <v>14</v>
      </c>
      <c r="Z282" s="137" t="s">
        <v>14</v>
      </c>
      <c r="AA282" s="150">
        <f>IF(ISBLANK(#REF!),"",IF(K282&gt;5,ROUND(0.5*(K282-5),2),0))</f>
        <v>1.1499999999999999</v>
      </c>
      <c r="AB282" s="150">
        <f>IF(ISBLANK(#REF!),"",IF(L282="ΝΑΙ",6,(IF(M282="ΝΑΙ",4,0))))</f>
        <v>0</v>
      </c>
      <c r="AC282" s="131">
        <f>IF(ISBLANK(#REF!),"",IF(E282="ΠΕ23",IF(N282="ΝΑΙ",3,(IF(O282="ΝΑΙ",2,0))),IF(N282="ΝΑΙ",3,(IF(O282="ΝΑΙ",2,0)))))</f>
        <v>0</v>
      </c>
      <c r="AD282" s="131">
        <f>IF(ISBLANK(#REF!),"",MAX(AB282:AC282))</f>
        <v>0</v>
      </c>
      <c r="AE282" s="150">
        <f>IF(ISBLANK(#REF!),"",MIN(3,0.5*INT((P282*12+Q282+ROUND(R282/30,0))/6)))</f>
        <v>3</v>
      </c>
      <c r="AF282" s="150">
        <f>IF(ISBLANK(#REF!),"",0.25*(S282*12+T282+ROUND(U282/30,0)))</f>
        <v>11.5</v>
      </c>
      <c r="AG282" s="150">
        <f>IF(ISBLANK(#REF!),"",IF(V282&gt;=67%,7,0))</f>
        <v>0</v>
      </c>
      <c r="AH282" s="150">
        <f>IF(ISBLANK(#REF!),"",IF(W282&gt;=1,7,0))</f>
        <v>0</v>
      </c>
      <c r="AI282" s="150">
        <f>IF(ISBLANK(#REF!),"",IF(X282="ΠΟΛΥΤΕΚΝΟΣ",7,IF(X282="ΤΡΙΤΕΚΝΟΣ",3,0)))</f>
        <v>0</v>
      </c>
      <c r="AJ282" s="150">
        <f>IF(ISBLANK(#REF!),"",MAX(AG282:AI282))</f>
        <v>0</v>
      </c>
      <c r="AK282" s="187">
        <f>IF(ISBLANK(#REF!),"",AA282+SUM(AD282:AF282,AJ282))</f>
        <v>15.65</v>
      </c>
    </row>
    <row r="283" spans="1:37" s="134" customFormat="1">
      <c r="A283" s="115">
        <f>IF(ISBLANK(#REF!),"",IF(ISNUMBER(A282),A282+1,1))</f>
        <v>273</v>
      </c>
      <c r="B283" s="134" t="s">
        <v>699</v>
      </c>
      <c r="C283" s="134" t="s">
        <v>95</v>
      </c>
      <c r="D283" s="134" t="s">
        <v>301</v>
      </c>
      <c r="E283" s="134" t="s">
        <v>44</v>
      </c>
      <c r="F283" s="134" t="s">
        <v>89</v>
      </c>
      <c r="G283" s="134" t="s">
        <v>61</v>
      </c>
      <c r="H283" s="134" t="s">
        <v>12</v>
      </c>
      <c r="I283" s="134" t="s">
        <v>11</v>
      </c>
      <c r="J283" s="135">
        <v>38539</v>
      </c>
      <c r="K283" s="136">
        <v>6.13</v>
      </c>
      <c r="L283" s="137"/>
      <c r="M283" s="137"/>
      <c r="N283" s="137"/>
      <c r="O283" s="137"/>
      <c r="P283" s="134">
        <v>0</v>
      </c>
      <c r="Q283" s="134">
        <v>0</v>
      </c>
      <c r="R283" s="134">
        <v>0</v>
      </c>
      <c r="S283" s="134">
        <v>4</v>
      </c>
      <c r="T283" s="134">
        <v>7</v>
      </c>
      <c r="U283" s="134">
        <v>12</v>
      </c>
      <c r="V283" s="138"/>
      <c r="W283" s="139"/>
      <c r="X283" s="137"/>
      <c r="Y283" s="137" t="s">
        <v>14</v>
      </c>
      <c r="Z283" s="137" t="s">
        <v>14</v>
      </c>
      <c r="AA283" s="131">
        <f>IF(ISBLANK(#REF!),"",IF(K283&gt;5,ROUND(0.5*(K283-5),2),0))</f>
        <v>0.56999999999999995</v>
      </c>
      <c r="AB283" s="131">
        <f>IF(ISBLANK(#REF!),"",IF(L283="ΝΑΙ",6,(IF(M283="ΝΑΙ",4,0))))</f>
        <v>0</v>
      </c>
      <c r="AC283" s="131">
        <f>IF(ISBLANK(#REF!),"",IF(E283="ΠΕ23",IF(N283="ΝΑΙ",3,(IF(O283="ΝΑΙ",2,0))),IF(N283="ΝΑΙ",3,(IF(O283="ΝΑΙ",2,0)))))</f>
        <v>0</v>
      </c>
      <c r="AD283" s="131">
        <f>IF(ISBLANK(#REF!),"",MAX(AB283:AC283))</f>
        <v>0</v>
      </c>
      <c r="AE283" s="131">
        <f>IF(ISBLANK(#REF!),"",MIN(3,0.5*INT((P283*12+Q283+ROUND(R283/30,0))/6)))</f>
        <v>0</v>
      </c>
      <c r="AF283" s="131">
        <f>IF(ISBLANK(#REF!),"",0.25*(S283*12+T283+ROUND(U283/30,0)))</f>
        <v>13.75</v>
      </c>
      <c r="AG283" s="132">
        <f>IF(ISBLANK(#REF!),"",IF(V283&gt;=67%,7,0))</f>
        <v>0</v>
      </c>
      <c r="AH283" s="132">
        <f>IF(ISBLANK(#REF!),"",IF(W283&gt;=1,7,0))</f>
        <v>0</v>
      </c>
      <c r="AI283" s="132">
        <f>IF(ISBLANK(#REF!),"",IF(X283="ΠΟΛΥΤΕΚΝΟΣ",7,IF(X283="ΤΡΙΤΕΚΝΟΣ",3,0)))</f>
        <v>0</v>
      </c>
      <c r="AJ283" s="132">
        <f>IF(ISBLANK(#REF!),"",MAX(AG283:AI283))</f>
        <v>0</v>
      </c>
      <c r="AK283" s="187">
        <f>IF(ISBLANK(#REF!),"",AA283+SUM(AD283:AF283,AJ283))</f>
        <v>14.32</v>
      </c>
    </row>
    <row r="284" spans="1:37" s="134" customFormat="1">
      <c r="A284" s="115">
        <f>IF(ISBLANK(#REF!),"",IF(ISNUMBER(A283),A283+1,1))</f>
        <v>274</v>
      </c>
      <c r="B284" s="134" t="s">
        <v>676</v>
      </c>
      <c r="C284" s="134" t="s">
        <v>98</v>
      </c>
      <c r="D284" s="134" t="s">
        <v>516</v>
      </c>
      <c r="E284" s="134" t="s">
        <v>44</v>
      </c>
      <c r="F284" s="134" t="s">
        <v>89</v>
      </c>
      <c r="G284" s="134" t="s">
        <v>61</v>
      </c>
      <c r="H284" s="134" t="s">
        <v>12</v>
      </c>
      <c r="I284" s="134" t="s">
        <v>11</v>
      </c>
      <c r="J284" s="135">
        <v>39399</v>
      </c>
      <c r="K284" s="136">
        <v>7.28</v>
      </c>
      <c r="L284" s="137"/>
      <c r="M284" s="137" t="s">
        <v>12</v>
      </c>
      <c r="N284" s="137"/>
      <c r="O284" s="137"/>
      <c r="P284" s="134">
        <v>0</v>
      </c>
      <c r="Q284" s="134">
        <v>0</v>
      </c>
      <c r="R284" s="134">
        <v>0</v>
      </c>
      <c r="S284" s="134">
        <v>2</v>
      </c>
      <c r="T284" s="134">
        <v>10</v>
      </c>
      <c r="U284" s="134">
        <v>11</v>
      </c>
      <c r="V284" s="138"/>
      <c r="W284" s="139"/>
      <c r="X284" s="137"/>
      <c r="Y284" s="137" t="s">
        <v>14</v>
      </c>
      <c r="Z284" s="137" t="s">
        <v>14</v>
      </c>
      <c r="AA284" s="131">
        <f>IF(ISBLANK(#REF!),"",IF(K284&gt;5,ROUND(0.5*(K284-5),2),0))</f>
        <v>1.1399999999999999</v>
      </c>
      <c r="AB284" s="131">
        <f>IF(ISBLANK(#REF!),"",IF(L284="ΝΑΙ",6,(IF(M284="ΝΑΙ",4,0))))</f>
        <v>4</v>
      </c>
      <c r="AC284" s="131">
        <f>IF(ISBLANK(#REF!),"",IF(E284="ΠΕ23",IF(N284="ΝΑΙ",3,(IF(O284="ΝΑΙ",2,0))),IF(N284="ΝΑΙ",3,(IF(O284="ΝΑΙ",2,0)))))</f>
        <v>0</v>
      </c>
      <c r="AD284" s="131">
        <f>IF(ISBLANK(#REF!),"",MAX(AB284:AC284))</f>
        <v>4</v>
      </c>
      <c r="AE284" s="131">
        <f>IF(ISBLANK(#REF!),"",MIN(3,0.5*INT((P284*12+Q284+ROUND(R284/30,0))/6)))</f>
        <v>0</v>
      </c>
      <c r="AF284" s="131">
        <f>IF(ISBLANK(#REF!),"",0.25*(S284*12+T284+ROUND(U284/30,0)))</f>
        <v>8.5</v>
      </c>
      <c r="AG284" s="132">
        <f>IF(ISBLANK(#REF!),"",IF(V284&gt;=67%,7,0))</f>
        <v>0</v>
      </c>
      <c r="AH284" s="132">
        <f>IF(ISBLANK(#REF!),"",IF(W284&gt;=1,7,0))</f>
        <v>0</v>
      </c>
      <c r="AI284" s="132">
        <f>IF(ISBLANK(#REF!),"",IF(X284="ΠΟΛΥΤΕΚΝΟΣ",7,IF(X284="ΤΡΙΤΕΚΝΟΣ",3,0)))</f>
        <v>0</v>
      </c>
      <c r="AJ284" s="132">
        <f>IF(ISBLANK(#REF!),"",MAX(AG284:AI284))</f>
        <v>0</v>
      </c>
      <c r="AK284" s="187">
        <f>IF(ISBLANK(#REF!),"",AA284+SUM(AD284:AF284,AJ284))</f>
        <v>13.64</v>
      </c>
    </row>
    <row r="285" spans="1:37" s="134" customFormat="1">
      <c r="A285" s="115">
        <f>IF(ISBLANK(#REF!),"",IF(ISNUMBER(A284),A284+1,1))</f>
        <v>275</v>
      </c>
      <c r="B285" s="134" t="s">
        <v>174</v>
      </c>
      <c r="C285" s="134" t="s">
        <v>431</v>
      </c>
      <c r="D285" s="134" t="s">
        <v>107</v>
      </c>
      <c r="E285" s="134" t="s">
        <v>44</v>
      </c>
      <c r="F285" s="134" t="s">
        <v>89</v>
      </c>
      <c r="G285" s="134" t="s">
        <v>61</v>
      </c>
      <c r="H285" s="134" t="s">
        <v>12</v>
      </c>
      <c r="I285" s="134" t="s">
        <v>11</v>
      </c>
      <c r="J285" s="135">
        <v>37970</v>
      </c>
      <c r="K285" s="136">
        <v>6.9</v>
      </c>
      <c r="L285" s="137"/>
      <c r="M285" s="137"/>
      <c r="N285" s="137"/>
      <c r="O285" s="137"/>
      <c r="P285" s="134">
        <v>3</v>
      </c>
      <c r="Q285" s="134">
        <v>1</v>
      </c>
      <c r="R285" s="134">
        <v>2</v>
      </c>
      <c r="S285" s="134">
        <v>2</v>
      </c>
      <c r="T285" s="134">
        <v>1</v>
      </c>
      <c r="U285" s="134">
        <v>25</v>
      </c>
      <c r="V285" s="138"/>
      <c r="W285" s="139"/>
      <c r="X285" s="137" t="s">
        <v>31</v>
      </c>
      <c r="Y285" s="137" t="s">
        <v>12</v>
      </c>
      <c r="Z285" s="137" t="s">
        <v>14</v>
      </c>
      <c r="AA285" s="131">
        <f>IF(ISBLANK(#REF!),"",IF(K285&gt;5,ROUND(0.5*(K285-5),2),0))</f>
        <v>0.95</v>
      </c>
      <c r="AB285" s="131">
        <f>IF(ISBLANK(#REF!),"",IF(L285="ΝΑΙ",6,(IF(M285="ΝΑΙ",4,0))))</f>
        <v>0</v>
      </c>
      <c r="AC285" s="131">
        <f>IF(ISBLANK(#REF!),"",IF(E285="ΠΕ23",IF(N285="ΝΑΙ",3,(IF(O285="ΝΑΙ",2,0))),IF(N285="ΝΑΙ",3,(IF(O285="ΝΑΙ",2,0)))))</f>
        <v>0</v>
      </c>
      <c r="AD285" s="131">
        <f>IF(ISBLANK(#REF!),"",MAX(AB285:AC285))</f>
        <v>0</v>
      </c>
      <c r="AE285" s="131">
        <f>IF(ISBLANK(#REF!),"",MIN(3,0.5*INT((P285*12+Q285+ROUND(R285/30,0))/6)))</f>
        <v>3</v>
      </c>
      <c r="AF285" s="131">
        <f>IF(ISBLANK(#REF!),"",0.25*(S285*12+T285+ROUND(U285/30,0)))</f>
        <v>6.5</v>
      </c>
      <c r="AG285" s="132">
        <f>IF(ISBLANK(#REF!),"",IF(V285&gt;=67%,7,0))</f>
        <v>0</v>
      </c>
      <c r="AH285" s="132">
        <f>IF(ISBLANK(#REF!),"",IF(W285&gt;=1,7,0))</f>
        <v>0</v>
      </c>
      <c r="AI285" s="132">
        <f>IF(ISBLANK(#REF!),"",IF(X285="ΠΟΛΥΤΕΚΝΟΣ",7,IF(X285="ΤΡΙΤΕΚΝΟΣ",3,0)))</f>
        <v>3</v>
      </c>
      <c r="AJ285" s="132">
        <f>IF(ISBLANK(#REF!),"",MAX(AG285:AI285))</f>
        <v>3</v>
      </c>
      <c r="AK285" s="187">
        <f>IF(ISBLANK(#REF!),"",AA285+SUM(AD285:AF285,AJ285))</f>
        <v>13.45</v>
      </c>
    </row>
    <row r="286" spans="1:37" s="134" customFormat="1">
      <c r="A286" s="115">
        <f>IF(ISBLANK(#REF!),"",IF(ISNUMBER(A285),A285+1,1))</f>
        <v>276</v>
      </c>
      <c r="B286" s="134" t="s">
        <v>698</v>
      </c>
      <c r="C286" s="134" t="s">
        <v>120</v>
      </c>
      <c r="D286" s="134" t="s">
        <v>127</v>
      </c>
      <c r="E286" s="134" t="s">
        <v>44</v>
      </c>
      <c r="F286" s="134" t="s">
        <v>89</v>
      </c>
      <c r="G286" s="134" t="s">
        <v>61</v>
      </c>
      <c r="H286" s="134" t="s">
        <v>12</v>
      </c>
      <c r="I286" s="134" t="s">
        <v>11</v>
      </c>
      <c r="J286" s="135">
        <v>33345</v>
      </c>
      <c r="K286" s="136">
        <v>8.17</v>
      </c>
      <c r="L286" s="137"/>
      <c r="M286" s="137"/>
      <c r="N286" s="137"/>
      <c r="O286" s="137"/>
      <c r="P286" s="134">
        <v>0</v>
      </c>
      <c r="Q286" s="134">
        <v>8</v>
      </c>
      <c r="R286" s="134">
        <v>0</v>
      </c>
      <c r="S286" s="134">
        <v>3</v>
      </c>
      <c r="T286" s="134">
        <v>2</v>
      </c>
      <c r="U286" s="134">
        <v>13</v>
      </c>
      <c r="V286" s="138"/>
      <c r="W286" s="139"/>
      <c r="X286" s="137"/>
      <c r="Y286" s="137" t="s">
        <v>14</v>
      </c>
      <c r="Z286" s="137" t="s">
        <v>14</v>
      </c>
      <c r="AA286" s="131">
        <f>IF(ISBLANK(#REF!),"",IF(K286&gt;5,ROUND(0.5*(K286-5),2),0))</f>
        <v>1.59</v>
      </c>
      <c r="AB286" s="131">
        <f>IF(ISBLANK(#REF!),"",IF(L286="ΝΑΙ",6,(IF(M286="ΝΑΙ",4,0))))</f>
        <v>0</v>
      </c>
      <c r="AC286" s="131">
        <f>IF(ISBLANK(#REF!),"",IF(E286="ΠΕ23",IF(N286="ΝΑΙ",3,(IF(O286="ΝΑΙ",2,0))),IF(N286="ΝΑΙ",3,(IF(O286="ΝΑΙ",2,0)))))</f>
        <v>0</v>
      </c>
      <c r="AD286" s="131">
        <f>IF(ISBLANK(#REF!),"",MAX(AB286:AC286))</f>
        <v>0</v>
      </c>
      <c r="AE286" s="131">
        <f>IF(ISBLANK(#REF!),"",MIN(3,0.5*INT((P286*12+Q286+ROUND(R286/30,0))/6)))</f>
        <v>0.5</v>
      </c>
      <c r="AF286" s="131">
        <f>IF(ISBLANK(#REF!),"",0.25*(S286*12+T286+ROUND(U286/30,0)))</f>
        <v>9.5</v>
      </c>
      <c r="AG286" s="132">
        <f>IF(ISBLANK(#REF!),"",IF(V286&gt;=67%,7,0))</f>
        <v>0</v>
      </c>
      <c r="AH286" s="132">
        <f>IF(ISBLANK(#REF!),"",IF(W286&gt;=1,7,0))</f>
        <v>0</v>
      </c>
      <c r="AI286" s="132">
        <f>IF(ISBLANK(#REF!),"",IF(X286="ΠΟΛΥΤΕΚΝΟΣ",7,IF(X286="ΤΡΙΤΕΚΝΟΣ",3,0)))</f>
        <v>0</v>
      </c>
      <c r="AJ286" s="132">
        <f>IF(ISBLANK(#REF!),"",MAX(AG286:AI286))</f>
        <v>0</v>
      </c>
      <c r="AK286" s="187">
        <f>IF(ISBLANK(#REF!),"",AA286+SUM(AD286:AF286,AJ286))</f>
        <v>11.59</v>
      </c>
    </row>
    <row r="287" spans="1:37" s="134" customFormat="1">
      <c r="A287" s="115">
        <f>IF(ISBLANK(#REF!),"",IF(ISNUMBER(A286),A286+1,1))</f>
        <v>277</v>
      </c>
      <c r="B287" s="134" t="s">
        <v>213</v>
      </c>
      <c r="C287" s="134" t="s">
        <v>136</v>
      </c>
      <c r="D287" s="134" t="s">
        <v>96</v>
      </c>
      <c r="E287" s="134" t="s">
        <v>44</v>
      </c>
      <c r="F287" s="134" t="s">
        <v>89</v>
      </c>
      <c r="G287" s="134" t="s">
        <v>61</v>
      </c>
      <c r="H287" s="134" t="s">
        <v>12</v>
      </c>
      <c r="I287" s="134" t="s">
        <v>11</v>
      </c>
      <c r="J287" s="135">
        <v>37883</v>
      </c>
      <c r="K287" s="136">
        <v>6.5</v>
      </c>
      <c r="L287" s="137"/>
      <c r="M287" s="137" t="s">
        <v>12</v>
      </c>
      <c r="N287" s="137"/>
      <c r="O287" s="137"/>
      <c r="P287" s="134">
        <v>3</v>
      </c>
      <c r="Q287" s="134">
        <v>7</v>
      </c>
      <c r="R287" s="134">
        <v>12</v>
      </c>
      <c r="S287" s="134">
        <v>1</v>
      </c>
      <c r="T287" s="134">
        <v>2</v>
      </c>
      <c r="U287" s="134">
        <v>20</v>
      </c>
      <c r="V287" s="138"/>
      <c r="W287" s="139"/>
      <c r="X287" s="137"/>
      <c r="Y287" s="137" t="s">
        <v>12</v>
      </c>
      <c r="Z287" s="137" t="s">
        <v>14</v>
      </c>
      <c r="AA287" s="131">
        <f>IF(ISBLANK(#REF!),"",IF(K287&gt;5,ROUND(0.5*(K287-5),2),0))</f>
        <v>0.75</v>
      </c>
      <c r="AB287" s="131">
        <f>IF(ISBLANK(#REF!),"",IF(L287="ΝΑΙ",6,(IF(M287="ΝΑΙ",4,0))))</f>
        <v>4</v>
      </c>
      <c r="AC287" s="131">
        <f>IF(ISBLANK(#REF!),"",IF(E287="ΠΕ23",IF(N287="ΝΑΙ",3,(IF(O287="ΝΑΙ",2,0))),IF(N287="ΝΑΙ",3,(IF(O287="ΝΑΙ",2,0)))))</f>
        <v>0</v>
      </c>
      <c r="AD287" s="131">
        <f>IF(ISBLANK(#REF!),"",MAX(AB287:AC287))</f>
        <v>4</v>
      </c>
      <c r="AE287" s="131">
        <f>IF(ISBLANK(#REF!),"",MIN(3,0.5*INT((P287*12+Q287+ROUND(R287/30,0))/6)))</f>
        <v>3</v>
      </c>
      <c r="AF287" s="131">
        <f>IF(ISBLANK(#REF!),"",0.25*(S287*12+T287+ROUND(U287/30,0)))</f>
        <v>3.75</v>
      </c>
      <c r="AG287" s="132">
        <f>IF(ISBLANK(#REF!),"",IF(V287&gt;=67%,7,0))</f>
        <v>0</v>
      </c>
      <c r="AH287" s="132">
        <f>IF(ISBLANK(#REF!),"",IF(W287&gt;=1,7,0))</f>
        <v>0</v>
      </c>
      <c r="AI287" s="132">
        <f>IF(ISBLANK(#REF!),"",IF(X287="ΠΟΛΥΤΕΚΝΟΣ",7,IF(X287="ΤΡΙΤΕΚΝΟΣ",3,0)))</f>
        <v>0</v>
      </c>
      <c r="AJ287" s="132">
        <f>IF(ISBLANK(#REF!),"",MAX(AG287:AI287))</f>
        <v>0</v>
      </c>
      <c r="AK287" s="187">
        <f>IF(ISBLANK(#REF!),"",AA287+SUM(AD287:AF287,AJ287))</f>
        <v>11.5</v>
      </c>
    </row>
    <row r="288" spans="1:37" s="134" customFormat="1">
      <c r="A288" s="115">
        <f>IF(ISBLANK(#REF!),"",IF(ISNUMBER(A287),A287+1,1))</f>
        <v>278</v>
      </c>
      <c r="B288" s="134" t="s">
        <v>749</v>
      </c>
      <c r="C288" s="134" t="s">
        <v>114</v>
      </c>
      <c r="D288" s="134" t="s">
        <v>96</v>
      </c>
      <c r="E288" s="134" t="s">
        <v>44</v>
      </c>
      <c r="F288" s="134" t="s">
        <v>88</v>
      </c>
      <c r="G288" s="134" t="s">
        <v>15</v>
      </c>
      <c r="H288" s="134" t="s">
        <v>12</v>
      </c>
      <c r="I288" s="134" t="s">
        <v>11</v>
      </c>
      <c r="J288" s="135">
        <v>40141</v>
      </c>
      <c r="K288" s="136">
        <v>6.9589999999999996</v>
      </c>
      <c r="L288" s="137"/>
      <c r="M288" s="137"/>
      <c r="N288" s="137"/>
      <c r="O288" s="137" t="s">
        <v>12</v>
      </c>
      <c r="P288" s="134">
        <v>0</v>
      </c>
      <c r="Q288" s="134">
        <v>0</v>
      </c>
      <c r="R288" s="134">
        <v>0</v>
      </c>
      <c r="S288" s="134">
        <v>2</v>
      </c>
      <c r="T288" s="134">
        <v>7</v>
      </c>
      <c r="U288" s="134">
        <v>27</v>
      </c>
      <c r="V288" s="138"/>
      <c r="W288" s="139"/>
      <c r="X288" s="137"/>
      <c r="Y288" s="137" t="s">
        <v>14</v>
      </c>
      <c r="Z288" s="137" t="s">
        <v>14</v>
      </c>
      <c r="AA288" s="131">
        <f>IF(ISBLANK(#REF!),"",IF(K288&gt;5,ROUND(0.5*(K288-5),2),0))</f>
        <v>0.98</v>
      </c>
      <c r="AB288" s="131">
        <f>IF(ISBLANK(#REF!),"",IF(L288="ΝΑΙ",6,(IF(M288="ΝΑΙ",4,0))))</f>
        <v>0</v>
      </c>
      <c r="AC288" s="131">
        <f>IF(ISBLANK(#REF!),"",IF(E288="ΠΕ23",IF(N288="ΝΑΙ",3,(IF(O288="ΝΑΙ",2,0))),IF(N288="ΝΑΙ",3,(IF(O288="ΝΑΙ",2,0)))))</f>
        <v>2</v>
      </c>
      <c r="AD288" s="131">
        <f>IF(ISBLANK(#REF!),"",MAX(AB288:AC288))</f>
        <v>2</v>
      </c>
      <c r="AE288" s="131">
        <f>IF(ISBLANK(#REF!),"",MIN(3,0.5*INT((P288*12+Q288+ROUND(R288/30,0))/6)))</f>
        <v>0</v>
      </c>
      <c r="AF288" s="131">
        <f>IF(ISBLANK(#REF!),"",0.25*(S288*12+T288+ROUND(U288/30,0)))</f>
        <v>8</v>
      </c>
      <c r="AG288" s="132">
        <f>IF(ISBLANK(#REF!),"",IF(V288&gt;=67%,7,0))</f>
        <v>0</v>
      </c>
      <c r="AH288" s="132">
        <f>IF(ISBLANK(#REF!),"",IF(W288&gt;=1,7,0))</f>
        <v>0</v>
      </c>
      <c r="AI288" s="132">
        <f>IF(ISBLANK(#REF!),"",IF(X288="ΠΟΛΥΤΕΚΝΟΣ",7,IF(X288="ΤΡΙΤΕΚΝΟΣ",3,0)))</f>
        <v>0</v>
      </c>
      <c r="AJ288" s="132">
        <f>IF(ISBLANK(#REF!),"",MAX(AG288:AI288))</f>
        <v>0</v>
      </c>
      <c r="AK288" s="187">
        <f>IF(ISBLANK(#REF!),"",AA288+SUM(AD288:AF288,AJ288))</f>
        <v>10.98</v>
      </c>
    </row>
    <row r="289" spans="1:37" s="134" customFormat="1">
      <c r="A289" s="115">
        <f>IF(ISBLANK(#REF!),"",IF(ISNUMBER(A288),A288+1,1))</f>
        <v>279</v>
      </c>
      <c r="B289" s="134" t="s">
        <v>707</v>
      </c>
      <c r="C289" s="134" t="s">
        <v>134</v>
      </c>
      <c r="D289" s="134" t="s">
        <v>708</v>
      </c>
      <c r="E289" s="134" t="s">
        <v>44</v>
      </c>
      <c r="F289" s="134" t="s">
        <v>89</v>
      </c>
      <c r="G289" s="134" t="s">
        <v>61</v>
      </c>
      <c r="H289" s="134" t="s">
        <v>12</v>
      </c>
      <c r="I289" s="134" t="s">
        <v>11</v>
      </c>
      <c r="J289" s="135">
        <v>40484</v>
      </c>
      <c r="K289" s="136">
        <v>6.59</v>
      </c>
      <c r="L289" s="137"/>
      <c r="M289" s="137" t="s">
        <v>12</v>
      </c>
      <c r="N289" s="137"/>
      <c r="O289" s="137"/>
      <c r="P289" s="134">
        <v>2</v>
      </c>
      <c r="Q289" s="134">
        <v>6</v>
      </c>
      <c r="R289" s="134">
        <v>10</v>
      </c>
      <c r="S289" s="134">
        <v>1</v>
      </c>
      <c r="T289" s="134">
        <v>0</v>
      </c>
      <c r="U289" s="134">
        <v>20</v>
      </c>
      <c r="V289" s="138"/>
      <c r="W289" s="139"/>
      <c r="X289" s="137"/>
      <c r="Y289" s="137" t="s">
        <v>12</v>
      </c>
      <c r="Z289" s="137" t="s">
        <v>14</v>
      </c>
      <c r="AA289" s="131">
        <f>IF(ISBLANK(#REF!),"",IF(K289&gt;5,ROUND(0.5*(K289-5),2),0))</f>
        <v>0.8</v>
      </c>
      <c r="AB289" s="131">
        <f>IF(ISBLANK(#REF!),"",IF(L289="ΝΑΙ",6,(IF(M289="ΝΑΙ",4,0))))</f>
        <v>4</v>
      </c>
      <c r="AC289" s="131">
        <f>IF(ISBLANK(#REF!),"",IF(E289="ΠΕ23",IF(N289="ΝΑΙ",3,(IF(O289="ΝΑΙ",2,0))),IF(N289="ΝΑΙ",3,(IF(O289="ΝΑΙ",2,0)))))</f>
        <v>0</v>
      </c>
      <c r="AD289" s="131">
        <f>IF(ISBLANK(#REF!),"",MAX(AB289:AC289))</f>
        <v>4</v>
      </c>
      <c r="AE289" s="131">
        <f>IF(ISBLANK(#REF!),"",MIN(3,0.5*INT((P289*12+Q289+ROUND(R289/30,0))/6)))</f>
        <v>2.5</v>
      </c>
      <c r="AF289" s="131">
        <f>IF(ISBLANK(#REF!),"",0.25*(S289*12+T289+ROUND(U289/30,0)))</f>
        <v>3.25</v>
      </c>
      <c r="AG289" s="132">
        <f>IF(ISBLANK(#REF!),"",IF(V289&gt;=67%,7,0))</f>
        <v>0</v>
      </c>
      <c r="AH289" s="132">
        <f>IF(ISBLANK(#REF!),"",IF(W289&gt;=1,7,0))</f>
        <v>0</v>
      </c>
      <c r="AI289" s="132">
        <f>IF(ISBLANK(#REF!),"",IF(X289="ΠΟΛΥΤΕΚΝΟΣ",7,IF(X289="ΤΡΙΤΕΚΝΟΣ",3,0)))</f>
        <v>0</v>
      </c>
      <c r="AJ289" s="132">
        <f>IF(ISBLANK(#REF!),"",MAX(AG289:AI289))</f>
        <v>0</v>
      </c>
      <c r="AK289" s="187">
        <f>IF(ISBLANK(#REF!),"",AA289+SUM(AD289:AF289,AJ289))</f>
        <v>10.55</v>
      </c>
    </row>
    <row r="290" spans="1:37" s="134" customFormat="1">
      <c r="A290" s="115">
        <f>IF(ISBLANK(#REF!),"",IF(ISNUMBER(A289),A289+1,1))</f>
        <v>280</v>
      </c>
      <c r="B290" s="134" t="s">
        <v>745</v>
      </c>
      <c r="C290" s="134" t="s">
        <v>371</v>
      </c>
      <c r="D290" s="134" t="s">
        <v>155</v>
      </c>
      <c r="E290" s="134" t="s">
        <v>44</v>
      </c>
      <c r="F290" s="134" t="s">
        <v>89</v>
      </c>
      <c r="G290" s="134" t="s">
        <v>61</v>
      </c>
      <c r="H290" s="134" t="s">
        <v>12</v>
      </c>
      <c r="I290" s="134" t="s">
        <v>11</v>
      </c>
      <c r="J290" s="135">
        <v>32673</v>
      </c>
      <c r="K290" s="136">
        <v>7.04</v>
      </c>
      <c r="L290" s="137"/>
      <c r="M290" s="137"/>
      <c r="N290" s="137"/>
      <c r="O290" s="137"/>
      <c r="P290" s="134">
        <v>4</v>
      </c>
      <c r="Q290" s="134">
        <v>0</v>
      </c>
      <c r="R290" s="134">
        <v>0</v>
      </c>
      <c r="S290" s="134">
        <v>2</v>
      </c>
      <c r="T290" s="134">
        <v>1</v>
      </c>
      <c r="U290" s="134">
        <v>26</v>
      </c>
      <c r="V290" s="138"/>
      <c r="W290" s="139"/>
      <c r="X290" s="137"/>
      <c r="Y290" s="137" t="s">
        <v>14</v>
      </c>
      <c r="Z290" s="137" t="s">
        <v>14</v>
      </c>
      <c r="AA290" s="131">
        <f>IF(ISBLANK(#REF!),"",IF(K290&gt;5,ROUND(0.5*(K290-5),2),0))</f>
        <v>1.02</v>
      </c>
      <c r="AB290" s="131">
        <f>IF(ISBLANK(#REF!),"",IF(L290="ΝΑΙ",6,(IF(M290="ΝΑΙ",4,0))))</f>
        <v>0</v>
      </c>
      <c r="AC290" s="131">
        <f>IF(ISBLANK(#REF!),"",IF(E290="ΠΕ23",IF(N290="ΝΑΙ",3,(IF(O290="ΝΑΙ",2,0))),IF(N290="ΝΑΙ",3,(IF(O290="ΝΑΙ",2,0)))))</f>
        <v>0</v>
      </c>
      <c r="AD290" s="131">
        <f>IF(ISBLANK(#REF!),"",MAX(AB290:AC290))</f>
        <v>0</v>
      </c>
      <c r="AE290" s="131">
        <f>IF(ISBLANK(#REF!),"",MIN(3,0.5*INT((P290*12+Q290+ROUND(R290/30,0))/6)))</f>
        <v>3</v>
      </c>
      <c r="AF290" s="131">
        <f>IF(ISBLANK(#REF!),"",0.25*(S290*12+T290+ROUND(U290/30,0)))</f>
        <v>6.5</v>
      </c>
      <c r="AG290" s="132">
        <f>IF(ISBLANK(#REF!),"",IF(V290&gt;=67%,7,0))</f>
        <v>0</v>
      </c>
      <c r="AH290" s="132">
        <f>IF(ISBLANK(#REF!),"",IF(W290&gt;=1,7,0))</f>
        <v>0</v>
      </c>
      <c r="AI290" s="132">
        <f>IF(ISBLANK(#REF!),"",IF(X290="ΠΟΛΥΤΕΚΝΟΣ",7,IF(X290="ΤΡΙΤΕΚΝΟΣ",3,0)))</f>
        <v>0</v>
      </c>
      <c r="AJ290" s="132">
        <f>IF(ISBLANK(#REF!),"",MAX(AG290:AI290))</f>
        <v>0</v>
      </c>
      <c r="AK290" s="187">
        <f>IF(ISBLANK(#REF!),"",AA290+SUM(AD290:AF290,AJ290))</f>
        <v>10.52</v>
      </c>
    </row>
    <row r="291" spans="1:37" s="134" customFormat="1">
      <c r="A291" s="115">
        <f>IF(ISBLANK(#REF!),"",IF(ISNUMBER(A290),A290+1,1))</f>
        <v>281</v>
      </c>
      <c r="B291" s="134" t="s">
        <v>728</v>
      </c>
      <c r="C291" s="134" t="s">
        <v>758</v>
      </c>
      <c r="D291" s="134" t="s">
        <v>96</v>
      </c>
      <c r="E291" s="134" t="s">
        <v>44</v>
      </c>
      <c r="F291" s="134" t="s">
        <v>89</v>
      </c>
      <c r="G291" s="134" t="s">
        <v>61</v>
      </c>
      <c r="H291" s="134" t="s">
        <v>12</v>
      </c>
      <c r="I291" s="134" t="s">
        <v>11</v>
      </c>
      <c r="J291" s="135">
        <v>38377</v>
      </c>
      <c r="K291" s="136">
        <v>7.2</v>
      </c>
      <c r="L291" s="137"/>
      <c r="M291" s="137"/>
      <c r="N291" s="137"/>
      <c r="O291" s="137" t="s">
        <v>12</v>
      </c>
      <c r="P291" s="134">
        <v>7</v>
      </c>
      <c r="Q291" s="134">
        <v>9</v>
      </c>
      <c r="R291" s="134">
        <v>7</v>
      </c>
      <c r="S291" s="134">
        <v>1</v>
      </c>
      <c r="T291" s="134">
        <v>4</v>
      </c>
      <c r="U291" s="134">
        <v>27</v>
      </c>
      <c r="V291" s="138"/>
      <c r="W291" s="139"/>
      <c r="X291" s="137"/>
      <c r="Y291" s="137" t="s">
        <v>14</v>
      </c>
      <c r="Z291" s="137" t="s">
        <v>14</v>
      </c>
      <c r="AA291" s="131">
        <f>IF(ISBLANK(#REF!),"",IF(K291&gt;5,ROUND(0.5*(K291-5),2),0))</f>
        <v>1.1000000000000001</v>
      </c>
      <c r="AB291" s="131">
        <f>IF(ISBLANK(#REF!),"",IF(L291="ΝΑΙ",6,(IF(M291="ΝΑΙ",4,0))))</f>
        <v>0</v>
      </c>
      <c r="AC291" s="131">
        <f>IF(ISBLANK(#REF!),"",IF(E291="ΠΕ23",IF(N291="ΝΑΙ",3,(IF(O291="ΝΑΙ",2,0))),IF(N291="ΝΑΙ",3,(IF(O291="ΝΑΙ",2,0)))))</f>
        <v>2</v>
      </c>
      <c r="AD291" s="131">
        <f>IF(ISBLANK(#REF!),"",MAX(AB291:AC291))</f>
        <v>2</v>
      </c>
      <c r="AE291" s="131">
        <f>IF(ISBLANK(#REF!),"",MIN(3,0.5*INT((P291*12+Q291+ROUND(R291/30,0))/6)))</f>
        <v>3</v>
      </c>
      <c r="AF291" s="131">
        <f>IF(ISBLANK(#REF!),"",0.25*(S291*12+T291+ROUND(U291/30,0)))</f>
        <v>4.25</v>
      </c>
      <c r="AG291" s="132">
        <f>IF(ISBLANK(#REF!),"",IF(V291&gt;=67%,7,0))</f>
        <v>0</v>
      </c>
      <c r="AH291" s="132">
        <f>IF(ISBLANK(#REF!),"",IF(W291&gt;=1,7,0))</f>
        <v>0</v>
      </c>
      <c r="AI291" s="132">
        <f>IF(ISBLANK(#REF!),"",IF(X291="ΠΟΛΥΤΕΚΝΟΣ",7,IF(X291="ΤΡΙΤΕΚΝΟΣ",3,0)))</f>
        <v>0</v>
      </c>
      <c r="AJ291" s="132">
        <f>IF(ISBLANK(#REF!),"",MAX(AG291:AI291))</f>
        <v>0</v>
      </c>
      <c r="AK291" s="187">
        <f>IF(ISBLANK(#REF!),"",AA291+SUM(AD291:AF291,AJ291))</f>
        <v>10.35</v>
      </c>
    </row>
    <row r="292" spans="1:37" s="134" customFormat="1">
      <c r="A292" s="115">
        <f>IF(ISBLANK(#REF!),"",IF(ISNUMBER(A291),A291+1,1))</f>
        <v>282</v>
      </c>
      <c r="B292" s="134" t="s">
        <v>336</v>
      </c>
      <c r="C292" s="134" t="s">
        <v>109</v>
      </c>
      <c r="D292" s="134" t="s">
        <v>112</v>
      </c>
      <c r="E292" s="134" t="s">
        <v>44</v>
      </c>
      <c r="F292" s="134" t="s">
        <v>88</v>
      </c>
      <c r="G292" s="134" t="s">
        <v>15</v>
      </c>
      <c r="H292" s="134" t="s">
        <v>12</v>
      </c>
      <c r="I292" s="134" t="s">
        <v>11</v>
      </c>
      <c r="J292" s="135">
        <v>39988</v>
      </c>
      <c r="K292" s="136">
        <v>6.1020000000000003</v>
      </c>
      <c r="L292" s="137"/>
      <c r="M292" s="137"/>
      <c r="N292" s="137"/>
      <c r="O292" s="137"/>
      <c r="P292" s="134">
        <v>0</v>
      </c>
      <c r="Q292" s="134">
        <v>0</v>
      </c>
      <c r="R292" s="134">
        <v>0</v>
      </c>
      <c r="S292" s="134">
        <v>0</v>
      </c>
      <c r="T292" s="134">
        <v>5</v>
      </c>
      <c r="U292" s="134">
        <v>11</v>
      </c>
      <c r="V292" s="138">
        <v>0.8</v>
      </c>
      <c r="W292" s="139"/>
      <c r="X292" s="137"/>
      <c r="Y292" s="137" t="s">
        <v>14</v>
      </c>
      <c r="Z292" s="137" t="s">
        <v>14</v>
      </c>
      <c r="AA292" s="131">
        <f>IF(ISBLANK(#REF!),"",IF(K292&gt;5,ROUND(0.5*(K292-5),2),0))</f>
        <v>0.55000000000000004</v>
      </c>
      <c r="AB292" s="131">
        <f>IF(ISBLANK(#REF!),"",IF(L292="ΝΑΙ",6,(IF(M292="ΝΑΙ",4,0))))</f>
        <v>0</v>
      </c>
      <c r="AC292" s="131">
        <f>IF(ISBLANK(#REF!),"",IF(E292="ΠΕ23",IF(N292="ΝΑΙ",3,(IF(O292="ΝΑΙ",2,0))),IF(N292="ΝΑΙ",3,(IF(O292="ΝΑΙ",2,0)))))</f>
        <v>0</v>
      </c>
      <c r="AD292" s="131">
        <f>IF(ISBLANK(#REF!),"",MAX(AB292:AC292))</f>
        <v>0</v>
      </c>
      <c r="AE292" s="131">
        <f>IF(ISBLANK(#REF!),"",MIN(3,0.5*INT((P292*12+Q292+ROUND(R292/30,0))/6)))</f>
        <v>0</v>
      </c>
      <c r="AF292" s="131">
        <f>IF(ISBLANK(#REF!),"",0.25*(S292*12+T292+ROUND(U292/30,0)))</f>
        <v>1.25</v>
      </c>
      <c r="AG292" s="132">
        <f>IF(ISBLANK(#REF!),"",IF(V292&gt;=67%,7,0))</f>
        <v>7</v>
      </c>
      <c r="AH292" s="132">
        <f>IF(ISBLANK(#REF!),"",IF(W292&gt;=1,7,0))</f>
        <v>0</v>
      </c>
      <c r="AI292" s="132">
        <f>IF(ISBLANK(#REF!),"",IF(X292="ΠΟΛΥΤΕΚΝΟΣ",7,IF(X292="ΤΡΙΤΕΚΝΟΣ",3,0)))</f>
        <v>0</v>
      </c>
      <c r="AJ292" s="132">
        <f>IF(ISBLANK(#REF!),"",MAX(AG292:AI292))</f>
        <v>7</v>
      </c>
      <c r="AK292" s="187">
        <f>IF(ISBLANK(#REF!),"",AA292+SUM(AD292:AF292,AJ292))</f>
        <v>8.8000000000000007</v>
      </c>
    </row>
    <row r="293" spans="1:37" s="134" customFormat="1">
      <c r="A293" s="115">
        <f>IF(ISBLANK(#REF!),"",IF(ISNUMBER(A292),A292+1,1))</f>
        <v>283</v>
      </c>
      <c r="B293" s="134" t="s">
        <v>752</v>
      </c>
      <c r="C293" s="134" t="s">
        <v>261</v>
      </c>
      <c r="D293" s="134" t="s">
        <v>167</v>
      </c>
      <c r="E293" s="134" t="s">
        <v>44</v>
      </c>
      <c r="F293" s="134" t="s">
        <v>89</v>
      </c>
      <c r="G293" s="134" t="s">
        <v>61</v>
      </c>
      <c r="H293" s="134" t="s">
        <v>12</v>
      </c>
      <c r="I293" s="134" t="s">
        <v>11</v>
      </c>
      <c r="J293" s="135">
        <v>38534</v>
      </c>
      <c r="K293" s="136">
        <v>8.4</v>
      </c>
      <c r="L293" s="137"/>
      <c r="M293" s="137" t="s">
        <v>12</v>
      </c>
      <c r="N293" s="137"/>
      <c r="O293" s="137"/>
      <c r="P293" s="134">
        <v>8</v>
      </c>
      <c r="Q293" s="134">
        <v>2</v>
      </c>
      <c r="R293" s="134">
        <v>9</v>
      </c>
      <c r="S293" s="134">
        <v>0</v>
      </c>
      <c r="T293" s="134">
        <v>0</v>
      </c>
      <c r="U293" s="134">
        <v>0</v>
      </c>
      <c r="V293" s="138"/>
      <c r="W293" s="139"/>
      <c r="X293" s="137"/>
      <c r="Y293" s="137" t="s">
        <v>14</v>
      </c>
      <c r="Z293" s="137" t="s">
        <v>14</v>
      </c>
      <c r="AA293" s="131">
        <f>IF(ISBLANK(#REF!),"",IF(K293&gt;5,ROUND(0.5*(K293-5),2),0))</f>
        <v>1.7</v>
      </c>
      <c r="AB293" s="131">
        <f>IF(ISBLANK(#REF!),"",IF(L293="ΝΑΙ",6,(IF(M293="ΝΑΙ",4,0))))</f>
        <v>4</v>
      </c>
      <c r="AC293" s="131">
        <f>IF(ISBLANK(#REF!),"",IF(E293="ΠΕ23",IF(N293="ΝΑΙ",3,(IF(O293="ΝΑΙ",2,0))),IF(N293="ΝΑΙ",3,(IF(O293="ΝΑΙ",2,0)))))</f>
        <v>0</v>
      </c>
      <c r="AD293" s="131">
        <f>IF(ISBLANK(#REF!),"",MAX(AB293:AC293))</f>
        <v>4</v>
      </c>
      <c r="AE293" s="131">
        <f>IF(ISBLANK(#REF!),"",MIN(3,0.5*INT((P293*12+Q293+ROUND(R293/30,0))/6)))</f>
        <v>3</v>
      </c>
      <c r="AF293" s="131">
        <f>IF(ISBLANK(#REF!),"",0.25*(S293*12+T293+ROUND(U293/30,0)))</f>
        <v>0</v>
      </c>
      <c r="AG293" s="132">
        <f>IF(ISBLANK(#REF!),"",IF(V293&gt;=67%,7,0))</f>
        <v>0</v>
      </c>
      <c r="AH293" s="132">
        <f>IF(ISBLANK(#REF!),"",IF(W293&gt;=1,7,0))</f>
        <v>0</v>
      </c>
      <c r="AI293" s="132">
        <f>IF(ISBLANK(#REF!),"",IF(X293="ΠΟΛΥΤΕΚΝΟΣ",7,IF(X293="ΤΡΙΤΕΚΝΟΣ",3,0)))</f>
        <v>0</v>
      </c>
      <c r="AJ293" s="132">
        <f>IF(ISBLANK(#REF!),"",MAX(AG293:AI293))</f>
        <v>0</v>
      </c>
      <c r="AK293" s="187">
        <f>IF(ISBLANK(#REF!),"",AA293+SUM(AD293:AF293,AJ293))</f>
        <v>8.6999999999999993</v>
      </c>
    </row>
    <row r="294" spans="1:37" s="134" customFormat="1">
      <c r="A294" s="115">
        <f>IF(ISBLANK(#REF!),"",IF(ISNUMBER(A293),A293+1,1))</f>
        <v>284</v>
      </c>
      <c r="B294" s="134" t="s">
        <v>446</v>
      </c>
      <c r="C294" s="134" t="s">
        <v>144</v>
      </c>
      <c r="D294" s="134" t="s">
        <v>99</v>
      </c>
      <c r="E294" s="134" t="s">
        <v>44</v>
      </c>
      <c r="F294" s="134" t="s">
        <v>89</v>
      </c>
      <c r="G294" s="134" t="s">
        <v>61</v>
      </c>
      <c r="H294" s="134" t="s">
        <v>12</v>
      </c>
      <c r="I294" s="134" t="s">
        <v>11</v>
      </c>
      <c r="J294" s="135">
        <v>38663</v>
      </c>
      <c r="K294" s="136">
        <v>6.87</v>
      </c>
      <c r="L294" s="137"/>
      <c r="M294" s="137"/>
      <c r="N294" s="137"/>
      <c r="O294" s="137"/>
      <c r="P294" s="134">
        <v>5</v>
      </c>
      <c r="Q294" s="134">
        <v>2</v>
      </c>
      <c r="R294" s="134">
        <v>28</v>
      </c>
      <c r="S294" s="134">
        <v>1</v>
      </c>
      <c r="T294" s="134">
        <v>5</v>
      </c>
      <c r="U294" s="134">
        <v>2</v>
      </c>
      <c r="V294" s="138"/>
      <c r="W294" s="139"/>
      <c r="X294" s="137"/>
      <c r="Y294" s="137" t="s">
        <v>14</v>
      </c>
      <c r="Z294" s="137" t="s">
        <v>14</v>
      </c>
      <c r="AA294" s="131">
        <f>IF(ISBLANK(#REF!),"",IF(K294&gt;5,ROUND(0.5*(K294-5),2),0))</f>
        <v>0.94</v>
      </c>
      <c r="AB294" s="131">
        <f>IF(ISBLANK(#REF!),"",IF(L294="ΝΑΙ",6,(IF(M294="ΝΑΙ",4,0))))</f>
        <v>0</v>
      </c>
      <c r="AC294" s="131">
        <f>IF(ISBLANK(#REF!),"",IF(E294="ΠΕ23",IF(N294="ΝΑΙ",3,(IF(O294="ΝΑΙ",2,0))),IF(N294="ΝΑΙ",3,(IF(O294="ΝΑΙ",2,0)))))</f>
        <v>0</v>
      </c>
      <c r="AD294" s="131">
        <f>IF(ISBLANK(#REF!),"",MAX(AB294:AC294))</f>
        <v>0</v>
      </c>
      <c r="AE294" s="131">
        <f>IF(ISBLANK(#REF!),"",MIN(3,0.5*INT((P294*12+Q294+ROUND(R294/30,0))/6)))</f>
        <v>3</v>
      </c>
      <c r="AF294" s="131">
        <f>IF(ISBLANK(#REF!),"",0.25*(S294*12+T294+ROUND(U294/30,0)))</f>
        <v>4.25</v>
      </c>
      <c r="AG294" s="132">
        <f>IF(ISBLANK(#REF!),"",IF(V294&gt;=67%,7,0))</f>
        <v>0</v>
      </c>
      <c r="AH294" s="132">
        <f>IF(ISBLANK(#REF!),"",IF(W294&gt;=1,7,0))</f>
        <v>0</v>
      </c>
      <c r="AI294" s="132">
        <f>IF(ISBLANK(#REF!),"",IF(X294="ΠΟΛΥΤΕΚΝΟΣ",7,IF(X294="ΤΡΙΤΕΚΝΟΣ",3,0)))</f>
        <v>0</v>
      </c>
      <c r="AJ294" s="132">
        <f>IF(ISBLANK(#REF!),"",MAX(AG294:AI294))</f>
        <v>0</v>
      </c>
      <c r="AK294" s="187">
        <f>IF(ISBLANK(#REF!),"",AA294+SUM(AD294:AF294,AJ294))</f>
        <v>8.19</v>
      </c>
    </row>
    <row r="295" spans="1:37" s="134" customFormat="1">
      <c r="A295" s="115">
        <f>IF(ISBLANK(#REF!),"",IF(ISNUMBER(A294),A294+1,1))</f>
        <v>285</v>
      </c>
      <c r="B295" s="134" t="s">
        <v>780</v>
      </c>
      <c r="C295" s="134" t="s">
        <v>134</v>
      </c>
      <c r="D295" s="134" t="s">
        <v>245</v>
      </c>
      <c r="E295" s="134" t="s">
        <v>44</v>
      </c>
      <c r="F295" s="134" t="s">
        <v>89</v>
      </c>
      <c r="G295" s="134" t="s">
        <v>61</v>
      </c>
      <c r="H295" s="134" t="s">
        <v>12</v>
      </c>
      <c r="I295" s="134" t="s">
        <v>11</v>
      </c>
      <c r="J295" s="135">
        <v>37722</v>
      </c>
      <c r="K295" s="136">
        <v>6.5</v>
      </c>
      <c r="L295" s="137"/>
      <c r="M295" s="137" t="s">
        <v>12</v>
      </c>
      <c r="N295" s="137"/>
      <c r="O295" s="137"/>
      <c r="P295" s="134">
        <v>9</v>
      </c>
      <c r="Q295" s="134">
        <v>3</v>
      </c>
      <c r="R295" s="134">
        <v>28</v>
      </c>
      <c r="S295" s="134">
        <v>0</v>
      </c>
      <c r="T295" s="134">
        <v>1</v>
      </c>
      <c r="U295" s="134">
        <v>14</v>
      </c>
      <c r="V295" s="138"/>
      <c r="W295" s="139"/>
      <c r="X295" s="137"/>
      <c r="Y295" s="137" t="s">
        <v>14</v>
      </c>
      <c r="Z295" s="137" t="s">
        <v>14</v>
      </c>
      <c r="AA295" s="150">
        <f>IF(ISBLANK(#REF!),"",IF(K295&gt;5,ROUND(0.5*(K295-5),2),0))</f>
        <v>0.75</v>
      </c>
      <c r="AB295" s="150">
        <f>IF(ISBLANK(#REF!),"",IF(L295="ΝΑΙ",6,(IF(M295="ΝΑΙ",4,0))))</f>
        <v>4</v>
      </c>
      <c r="AC295" s="131">
        <f>IF(ISBLANK(#REF!),"",IF(E295="ΠΕ23",IF(N295="ΝΑΙ",3,(IF(O295="ΝΑΙ",2,0))),IF(N295="ΝΑΙ",3,(IF(O295="ΝΑΙ",2,0)))))</f>
        <v>0</v>
      </c>
      <c r="AD295" s="131">
        <f>IF(ISBLANK(#REF!),"",MAX(AB295:AC295))</f>
        <v>4</v>
      </c>
      <c r="AE295" s="150">
        <f>IF(ISBLANK(#REF!),"",MIN(3,0.5*INT((P295*12+Q295+ROUND(R295/30,0))/6)))</f>
        <v>3</v>
      </c>
      <c r="AF295" s="150">
        <f>IF(ISBLANK(#REF!),"",0.25*(S295*12+T295+ROUND(U295/30,0)))</f>
        <v>0.25</v>
      </c>
      <c r="AG295" s="150">
        <f>IF(ISBLANK(#REF!),"",IF(V295&gt;=67%,7,0))</f>
        <v>0</v>
      </c>
      <c r="AH295" s="150">
        <f>IF(ISBLANK(#REF!),"",IF(W295&gt;=1,7,0))</f>
        <v>0</v>
      </c>
      <c r="AI295" s="150">
        <f>IF(ISBLANK(#REF!),"",IF(X295="ΠΟΛΥΤΕΚΝΟΣ",7,IF(X295="ΤΡΙΤΕΚΝΟΣ",3,0)))</f>
        <v>0</v>
      </c>
      <c r="AJ295" s="150">
        <f>IF(ISBLANK(#REF!),"",MAX(AG295:AI295))</f>
        <v>0</v>
      </c>
      <c r="AK295" s="187">
        <f>IF(ISBLANK(#REF!),"",AA295+SUM(AD295:AF295,AJ295))</f>
        <v>8</v>
      </c>
    </row>
    <row r="296" spans="1:37" s="134" customFormat="1">
      <c r="A296" s="115">
        <f>IF(ISBLANK(#REF!),"",IF(ISNUMBER(A295),A295+1,1))</f>
        <v>286</v>
      </c>
      <c r="B296" s="134" t="s">
        <v>688</v>
      </c>
      <c r="C296" s="134" t="s">
        <v>265</v>
      </c>
      <c r="D296" s="134" t="s">
        <v>184</v>
      </c>
      <c r="E296" s="134" t="s">
        <v>44</v>
      </c>
      <c r="F296" s="134" t="s">
        <v>88</v>
      </c>
      <c r="G296" s="134" t="s">
        <v>15</v>
      </c>
      <c r="H296" s="134" t="s">
        <v>12</v>
      </c>
      <c r="I296" s="134" t="s">
        <v>11</v>
      </c>
      <c r="J296" s="135">
        <v>38601</v>
      </c>
      <c r="K296" s="136">
        <v>6.4080000000000004</v>
      </c>
      <c r="L296" s="137"/>
      <c r="M296" s="137"/>
      <c r="N296" s="137"/>
      <c r="O296" s="137"/>
      <c r="P296" s="134">
        <v>3</v>
      </c>
      <c r="Q296" s="134">
        <v>11</v>
      </c>
      <c r="R296" s="134">
        <v>3</v>
      </c>
      <c r="S296" s="134">
        <v>1</v>
      </c>
      <c r="T296" s="134">
        <v>5</v>
      </c>
      <c r="U296" s="134">
        <v>3</v>
      </c>
      <c r="V296" s="138"/>
      <c r="W296" s="139"/>
      <c r="X296" s="137"/>
      <c r="Y296" s="137" t="s">
        <v>14</v>
      </c>
      <c r="Z296" s="137" t="s">
        <v>14</v>
      </c>
      <c r="AA296" s="131">
        <f>IF(ISBLANK(#REF!),"",IF(K296&gt;5,ROUND(0.5*(K296-5),2),0))</f>
        <v>0.7</v>
      </c>
      <c r="AB296" s="131">
        <f>IF(ISBLANK(#REF!),"",IF(L296="ΝΑΙ",6,(IF(M296="ΝΑΙ",4,0))))</f>
        <v>0</v>
      </c>
      <c r="AC296" s="131">
        <f>IF(ISBLANK(#REF!),"",IF(E296="ΠΕ23",IF(N296="ΝΑΙ",3,(IF(O296="ΝΑΙ",2,0))),IF(N296="ΝΑΙ",3,(IF(O296="ΝΑΙ",2,0)))))</f>
        <v>0</v>
      </c>
      <c r="AD296" s="131">
        <f>IF(ISBLANK(#REF!),"",MAX(AB296:AC296))</f>
        <v>0</v>
      </c>
      <c r="AE296" s="131">
        <f>IF(ISBLANK(#REF!),"",MIN(3,0.5*INT((P296*12+Q296+ROUND(R296/30,0))/6)))</f>
        <v>3</v>
      </c>
      <c r="AF296" s="131">
        <f>IF(ISBLANK(#REF!),"",0.25*(S296*12+T296+ROUND(U296/30,0)))</f>
        <v>4.25</v>
      </c>
      <c r="AG296" s="132">
        <f>IF(ISBLANK(#REF!),"",IF(V296&gt;=67%,7,0))</f>
        <v>0</v>
      </c>
      <c r="AH296" s="132">
        <f>IF(ISBLANK(#REF!),"",IF(W296&gt;=1,7,0))</f>
        <v>0</v>
      </c>
      <c r="AI296" s="132">
        <f>IF(ISBLANK(#REF!),"",IF(X296="ΠΟΛΥΤΕΚΝΟΣ",7,IF(X296="ΤΡΙΤΕΚΝΟΣ",3,0)))</f>
        <v>0</v>
      </c>
      <c r="AJ296" s="132">
        <f>IF(ISBLANK(#REF!),"",MAX(AG296:AI296))</f>
        <v>0</v>
      </c>
      <c r="AK296" s="187">
        <f>IF(ISBLANK(#REF!),"",AA296+SUM(AD296:AF296,AJ296))</f>
        <v>7.95</v>
      </c>
    </row>
    <row r="297" spans="1:37" s="134" customFormat="1">
      <c r="A297" s="115">
        <f>IF(ISBLANK(#REF!),"",IF(ISNUMBER(A296),A296+1,1))</f>
        <v>287</v>
      </c>
      <c r="B297" s="134" t="s">
        <v>439</v>
      </c>
      <c r="C297" s="134" t="s">
        <v>116</v>
      </c>
      <c r="D297" s="134" t="s">
        <v>543</v>
      </c>
      <c r="E297" s="134" t="s">
        <v>44</v>
      </c>
      <c r="F297" s="134" t="s">
        <v>89</v>
      </c>
      <c r="G297" s="134" t="s">
        <v>61</v>
      </c>
      <c r="H297" s="134" t="s">
        <v>12</v>
      </c>
      <c r="I297" s="134" t="s">
        <v>11</v>
      </c>
      <c r="J297" s="135">
        <v>40305</v>
      </c>
      <c r="K297" s="136">
        <v>7.63</v>
      </c>
      <c r="L297" s="137"/>
      <c r="M297" s="137"/>
      <c r="N297" s="137"/>
      <c r="O297" s="137" t="s">
        <v>12</v>
      </c>
      <c r="P297" s="134">
        <v>0</v>
      </c>
      <c r="Q297" s="134">
        <v>0</v>
      </c>
      <c r="R297" s="134">
        <v>0</v>
      </c>
      <c r="S297" s="134">
        <v>1</v>
      </c>
      <c r="T297" s="134">
        <v>2</v>
      </c>
      <c r="U297" s="134">
        <v>17</v>
      </c>
      <c r="V297" s="138"/>
      <c r="W297" s="139"/>
      <c r="X297" s="137"/>
      <c r="Y297" s="137" t="s">
        <v>12</v>
      </c>
      <c r="Z297" s="137" t="s">
        <v>14</v>
      </c>
      <c r="AA297" s="131">
        <f>IF(ISBLANK(#REF!),"",IF(K297&gt;5,ROUND(0.5*(K297-5),2),0))</f>
        <v>1.32</v>
      </c>
      <c r="AB297" s="131">
        <f>IF(ISBLANK(#REF!),"",IF(L297="ΝΑΙ",6,(IF(M297="ΝΑΙ",4,0))))</f>
        <v>0</v>
      </c>
      <c r="AC297" s="131">
        <f>IF(ISBLANK(#REF!),"",IF(E297="ΠΕ23",IF(N297="ΝΑΙ",3,(IF(O297="ΝΑΙ",2,0))),IF(N297="ΝΑΙ",3,(IF(O297="ΝΑΙ",2,0)))))</f>
        <v>2</v>
      </c>
      <c r="AD297" s="131">
        <f>IF(ISBLANK(#REF!),"",MAX(AB297:AC297))</f>
        <v>2</v>
      </c>
      <c r="AE297" s="131">
        <f>IF(ISBLANK(#REF!),"",MIN(3,0.5*INT((P297*12+Q297+ROUND(R297/30,0))/6)))</f>
        <v>0</v>
      </c>
      <c r="AF297" s="131">
        <f>IF(ISBLANK(#REF!),"",0.25*(S297*12+T297+ROUND(U297/30,0)))</f>
        <v>3.75</v>
      </c>
      <c r="AG297" s="132">
        <f>IF(ISBLANK(#REF!),"",IF(V297&gt;=67%,7,0))</f>
        <v>0</v>
      </c>
      <c r="AH297" s="132">
        <f>IF(ISBLANK(#REF!),"",IF(W297&gt;=1,7,0))</f>
        <v>0</v>
      </c>
      <c r="AI297" s="132">
        <f>IF(ISBLANK(#REF!),"",IF(X297="ΠΟΛΥΤΕΚΝΟΣ",7,IF(X297="ΤΡΙΤΕΚΝΟΣ",3,0)))</f>
        <v>0</v>
      </c>
      <c r="AJ297" s="132">
        <f>IF(ISBLANK(#REF!),"",MAX(AG297:AI297))</f>
        <v>0</v>
      </c>
      <c r="AK297" s="187">
        <f>IF(ISBLANK(#REF!),"",AA297+SUM(AD297:AF297,AJ297))</f>
        <v>7.07</v>
      </c>
    </row>
    <row r="298" spans="1:37" s="134" customFormat="1">
      <c r="A298" s="115">
        <f>IF(ISBLANK(#REF!),"",IF(ISNUMBER(A297),A297+1,1))</f>
        <v>288</v>
      </c>
      <c r="B298" s="134" t="s">
        <v>795</v>
      </c>
      <c r="C298" s="134" t="s">
        <v>233</v>
      </c>
      <c r="D298" s="134" t="s">
        <v>112</v>
      </c>
      <c r="E298" s="134" t="s">
        <v>44</v>
      </c>
      <c r="F298" s="134" t="s">
        <v>89</v>
      </c>
      <c r="G298" s="134" t="s">
        <v>61</v>
      </c>
      <c r="H298" s="134" t="s">
        <v>12</v>
      </c>
      <c r="I298" s="134" t="s">
        <v>11</v>
      </c>
      <c r="J298" s="135">
        <v>38341</v>
      </c>
      <c r="K298" s="136">
        <v>7.91</v>
      </c>
      <c r="L298" s="137"/>
      <c r="M298" s="137"/>
      <c r="N298" s="137"/>
      <c r="O298" s="137"/>
      <c r="P298" s="134">
        <v>2</v>
      </c>
      <c r="Q298" s="134">
        <v>5</v>
      </c>
      <c r="R298" s="134">
        <v>0</v>
      </c>
      <c r="S298" s="134">
        <v>1</v>
      </c>
      <c r="T298" s="134">
        <v>1</v>
      </c>
      <c r="U298" s="134">
        <v>13</v>
      </c>
      <c r="V298" s="138"/>
      <c r="W298" s="139"/>
      <c r="X298" s="137"/>
      <c r="Y298" s="137" t="s">
        <v>12</v>
      </c>
      <c r="Z298" s="137" t="s">
        <v>14</v>
      </c>
      <c r="AA298" s="150">
        <f>IF(ISBLANK(#REF!),"",IF(K298&gt;5,ROUND(0.5*(K298-5),2),0))</f>
        <v>1.46</v>
      </c>
      <c r="AB298" s="150">
        <f>IF(ISBLANK(#REF!),"",IF(L298="ΝΑΙ",6,(IF(M298="ΝΑΙ",4,0))))</f>
        <v>0</v>
      </c>
      <c r="AC298" s="131">
        <f>IF(ISBLANK(#REF!),"",IF(E298="ΠΕ23",IF(N298="ΝΑΙ",3,(IF(O298="ΝΑΙ",2,0))),IF(N298="ΝΑΙ",3,(IF(O298="ΝΑΙ",2,0)))))</f>
        <v>0</v>
      </c>
      <c r="AD298" s="131">
        <f>IF(ISBLANK(#REF!),"",MAX(AB298:AC298))</f>
        <v>0</v>
      </c>
      <c r="AE298" s="150">
        <f>IF(ISBLANK(#REF!),"",MIN(3,0.5*INT((P298*12+Q298+ROUND(R298/30,0))/6)))</f>
        <v>2</v>
      </c>
      <c r="AF298" s="150">
        <f>IF(ISBLANK(#REF!),"",0.25*(S298*12+T298+ROUND(U298/30,0)))</f>
        <v>3.25</v>
      </c>
      <c r="AG298" s="150">
        <f>IF(ISBLANK(#REF!),"",IF(V298&gt;=67%,7,0))</f>
        <v>0</v>
      </c>
      <c r="AH298" s="150">
        <f>IF(ISBLANK(#REF!),"",IF(W298&gt;=1,7,0))</f>
        <v>0</v>
      </c>
      <c r="AI298" s="150">
        <f>IF(ISBLANK(#REF!),"",IF(X298="ΠΟΛΥΤΕΚΝΟΣ",7,IF(X298="ΤΡΙΤΕΚΝΟΣ",3,0)))</f>
        <v>0</v>
      </c>
      <c r="AJ298" s="150">
        <f>IF(ISBLANK(#REF!),"",MAX(AG298:AI298))</f>
        <v>0</v>
      </c>
      <c r="AK298" s="187">
        <f>IF(ISBLANK(#REF!),"",AA298+SUM(AD298:AF298,AJ298))</f>
        <v>6.71</v>
      </c>
    </row>
    <row r="299" spans="1:37" s="134" customFormat="1">
      <c r="A299" s="115">
        <f>IF(ISBLANK(#REF!),"",IF(ISNUMBER(A298),A298+1,1))</f>
        <v>289</v>
      </c>
      <c r="B299" s="134" t="s">
        <v>759</v>
      </c>
      <c r="C299" s="134" t="s">
        <v>124</v>
      </c>
      <c r="D299" s="134" t="s">
        <v>760</v>
      </c>
      <c r="E299" s="134" t="s">
        <v>44</v>
      </c>
      <c r="F299" s="134" t="s">
        <v>89</v>
      </c>
      <c r="G299" s="134" t="s">
        <v>61</v>
      </c>
      <c r="H299" s="134" t="s">
        <v>12</v>
      </c>
      <c r="I299" s="134" t="s">
        <v>11</v>
      </c>
      <c r="J299" s="135">
        <v>39610</v>
      </c>
      <c r="K299" s="136">
        <v>6.92</v>
      </c>
      <c r="L299" s="137"/>
      <c r="M299" s="137" t="s">
        <v>12</v>
      </c>
      <c r="N299" s="137"/>
      <c r="O299" s="137"/>
      <c r="P299" s="134">
        <v>0</v>
      </c>
      <c r="Q299" s="134">
        <v>11</v>
      </c>
      <c r="R299" s="134">
        <v>13</v>
      </c>
      <c r="S299" s="134">
        <v>0</v>
      </c>
      <c r="T299" s="134">
        <v>3</v>
      </c>
      <c r="U299" s="134">
        <v>18</v>
      </c>
      <c r="V299" s="138"/>
      <c r="W299" s="139"/>
      <c r="X299" s="137"/>
      <c r="Y299" s="137" t="s">
        <v>12</v>
      </c>
      <c r="Z299" s="137" t="s">
        <v>14</v>
      </c>
      <c r="AA299" s="131">
        <f>IF(ISBLANK(#REF!),"",IF(K299&gt;5,ROUND(0.5*(K299-5),2),0))</f>
        <v>0.96</v>
      </c>
      <c r="AB299" s="131">
        <f>IF(ISBLANK(#REF!),"",IF(L299="ΝΑΙ",6,(IF(M299="ΝΑΙ",4,0))))</f>
        <v>4</v>
      </c>
      <c r="AC299" s="131">
        <f>IF(ISBLANK(#REF!),"",IF(E299="ΠΕ23",IF(N299="ΝΑΙ",3,(IF(O299="ΝΑΙ",2,0))),IF(N299="ΝΑΙ",3,(IF(O299="ΝΑΙ",2,0)))))</f>
        <v>0</v>
      </c>
      <c r="AD299" s="131">
        <f>IF(ISBLANK(#REF!),"",MAX(AB299:AC299))</f>
        <v>4</v>
      </c>
      <c r="AE299" s="131">
        <f>IF(ISBLANK(#REF!),"",MIN(3,0.5*INT((P299*12+Q299+ROUND(R299/30,0))/6)))</f>
        <v>0.5</v>
      </c>
      <c r="AF299" s="131">
        <f>IF(ISBLANK(#REF!),"",0.25*(S299*12+T299+ROUND(U299/30,0)))</f>
        <v>1</v>
      </c>
      <c r="AG299" s="132">
        <f>IF(ISBLANK(#REF!),"",IF(V299&gt;=67%,7,0))</f>
        <v>0</v>
      </c>
      <c r="AH299" s="132">
        <f>IF(ISBLANK(#REF!),"",IF(W299&gt;=1,7,0))</f>
        <v>0</v>
      </c>
      <c r="AI299" s="132">
        <f>IF(ISBLANK(#REF!),"",IF(X299="ΠΟΛΥΤΕΚΝΟΣ",7,IF(X299="ΤΡΙΤΕΚΝΟΣ",3,0)))</f>
        <v>0</v>
      </c>
      <c r="AJ299" s="132">
        <f>IF(ISBLANK(#REF!),"",MAX(AG299:AI299))</f>
        <v>0</v>
      </c>
      <c r="AK299" s="187">
        <f>IF(ISBLANK(#REF!),"",AA299+SUM(AD299:AF299,AJ299))</f>
        <v>6.46</v>
      </c>
    </row>
    <row r="300" spans="1:37" s="134" customFormat="1">
      <c r="A300" s="115">
        <f>IF(ISBLANK(#REF!),"",IF(ISNUMBER(A299),A299+1,1))</f>
        <v>290</v>
      </c>
      <c r="B300" s="134" t="s">
        <v>807</v>
      </c>
      <c r="C300" s="134" t="s">
        <v>120</v>
      </c>
      <c r="D300" s="134" t="s">
        <v>107</v>
      </c>
      <c r="E300" s="134" t="s">
        <v>44</v>
      </c>
      <c r="F300" s="134" t="s">
        <v>89</v>
      </c>
      <c r="G300" s="134" t="s">
        <v>61</v>
      </c>
      <c r="H300" s="134" t="s">
        <v>12</v>
      </c>
      <c r="I300" s="134" t="s">
        <v>11</v>
      </c>
      <c r="J300" s="135">
        <v>40529</v>
      </c>
      <c r="K300" s="136">
        <v>6.89</v>
      </c>
      <c r="L300" s="137"/>
      <c r="M300" s="137"/>
      <c r="N300" s="137"/>
      <c r="O300" s="137" t="s">
        <v>12</v>
      </c>
      <c r="P300" s="134">
        <v>0</v>
      </c>
      <c r="Q300" s="134">
        <v>5</v>
      </c>
      <c r="R300" s="134">
        <v>0</v>
      </c>
      <c r="S300" s="134">
        <v>1</v>
      </c>
      <c r="T300" s="134">
        <v>1</v>
      </c>
      <c r="U300" s="134">
        <v>28</v>
      </c>
      <c r="V300" s="138"/>
      <c r="W300" s="139"/>
      <c r="X300" s="137"/>
      <c r="Y300" s="137" t="s">
        <v>14</v>
      </c>
      <c r="Z300" s="137" t="s">
        <v>14</v>
      </c>
      <c r="AA300" s="150">
        <f>IF(ISBLANK(#REF!),"",IF(K300&gt;5,ROUND(0.5*(K300-5),2),0))</f>
        <v>0.95</v>
      </c>
      <c r="AB300" s="150">
        <f>IF(ISBLANK(#REF!),"",IF(L300="ΝΑΙ",6,(IF(M300="ΝΑΙ",4,0))))</f>
        <v>0</v>
      </c>
      <c r="AC300" s="131">
        <f>IF(ISBLANK(#REF!),"",IF(E300="ΠΕ23",IF(N300="ΝΑΙ",3,(IF(O300="ΝΑΙ",2,0))),IF(N300="ΝΑΙ",3,(IF(O300="ΝΑΙ",2,0)))))</f>
        <v>2</v>
      </c>
      <c r="AD300" s="131">
        <f>IF(ISBLANK(#REF!),"",MAX(AB300:AC300))</f>
        <v>2</v>
      </c>
      <c r="AE300" s="150">
        <f>IF(ISBLANK(#REF!),"",MIN(3,0.5*INT((P300*12+Q300+ROUND(R300/30,0))/6)))</f>
        <v>0</v>
      </c>
      <c r="AF300" s="150">
        <f>IF(ISBLANK(#REF!),"",0.25*(S300*12+T300+ROUND(U300/30,0)))</f>
        <v>3.5</v>
      </c>
      <c r="AG300" s="150">
        <f>IF(ISBLANK(#REF!),"",IF(V300&gt;=67%,7,0))</f>
        <v>0</v>
      </c>
      <c r="AH300" s="150">
        <f>IF(ISBLANK(#REF!),"",IF(W300&gt;=1,7,0))</f>
        <v>0</v>
      </c>
      <c r="AI300" s="150">
        <f>IF(ISBLANK(#REF!),"",IF(X300="ΠΟΛΥΤΕΚΝΟΣ",7,IF(X300="ΤΡΙΤΕΚΝΟΣ",3,0)))</f>
        <v>0</v>
      </c>
      <c r="AJ300" s="150">
        <f>IF(ISBLANK(#REF!),"",MAX(AG300:AI300))</f>
        <v>0</v>
      </c>
      <c r="AK300" s="187">
        <f>IF(ISBLANK(#REF!),"",AA300+SUM(AD300:AF300,AJ300))</f>
        <v>6.45</v>
      </c>
    </row>
    <row r="301" spans="1:37" s="134" customFormat="1">
      <c r="A301" s="115">
        <f>IF(ISBLANK(#REF!),"",IF(ISNUMBER(A300),A300+1,1))</f>
        <v>291</v>
      </c>
      <c r="B301" s="134" t="s">
        <v>709</v>
      </c>
      <c r="C301" s="134" t="s">
        <v>98</v>
      </c>
      <c r="D301" s="134" t="s">
        <v>107</v>
      </c>
      <c r="E301" s="134" t="s">
        <v>44</v>
      </c>
      <c r="F301" s="134" t="s">
        <v>89</v>
      </c>
      <c r="G301" s="134" t="s">
        <v>61</v>
      </c>
      <c r="H301" s="134" t="s">
        <v>12</v>
      </c>
      <c r="I301" s="134" t="s">
        <v>11</v>
      </c>
      <c r="J301" s="135">
        <v>40310</v>
      </c>
      <c r="K301" s="136">
        <v>6.99</v>
      </c>
      <c r="L301" s="137"/>
      <c r="M301" s="137" t="s">
        <v>12</v>
      </c>
      <c r="N301" s="137"/>
      <c r="O301" s="137"/>
      <c r="P301" s="134">
        <v>0</v>
      </c>
      <c r="Q301" s="134">
        <v>0</v>
      </c>
      <c r="R301" s="134">
        <v>0</v>
      </c>
      <c r="S301" s="134">
        <v>0</v>
      </c>
      <c r="T301" s="134">
        <v>5</v>
      </c>
      <c r="U301" s="134">
        <v>8</v>
      </c>
      <c r="V301" s="138"/>
      <c r="W301" s="139"/>
      <c r="X301" s="137"/>
      <c r="Y301" s="137" t="s">
        <v>14</v>
      </c>
      <c r="Z301" s="137" t="s">
        <v>14</v>
      </c>
      <c r="AA301" s="131">
        <f>IF(ISBLANK(#REF!),"",IF(K301&gt;5,ROUND(0.5*(K301-5),2),0))</f>
        <v>1</v>
      </c>
      <c r="AB301" s="131">
        <f>IF(ISBLANK(#REF!),"",IF(L301="ΝΑΙ",6,(IF(M301="ΝΑΙ",4,0))))</f>
        <v>4</v>
      </c>
      <c r="AC301" s="131">
        <f>IF(ISBLANK(#REF!),"",IF(E301="ΠΕ23",IF(N301="ΝΑΙ",3,(IF(O301="ΝΑΙ",2,0))),IF(N301="ΝΑΙ",3,(IF(O301="ΝΑΙ",2,0)))))</f>
        <v>0</v>
      </c>
      <c r="AD301" s="131">
        <f>IF(ISBLANK(#REF!),"",MAX(AB301:AC301))</f>
        <v>4</v>
      </c>
      <c r="AE301" s="131">
        <f>IF(ISBLANK(#REF!),"",MIN(3,0.5*INT((P301*12+Q301+ROUND(R301/30,0))/6)))</f>
        <v>0</v>
      </c>
      <c r="AF301" s="131">
        <f>IF(ISBLANK(#REF!),"",0.25*(S301*12+T301+ROUND(U301/30,0)))</f>
        <v>1.25</v>
      </c>
      <c r="AG301" s="132">
        <f>IF(ISBLANK(#REF!),"",IF(V301&gt;=67%,7,0))</f>
        <v>0</v>
      </c>
      <c r="AH301" s="132">
        <f>IF(ISBLANK(#REF!),"",IF(W301&gt;=1,7,0))</f>
        <v>0</v>
      </c>
      <c r="AI301" s="132">
        <f>IF(ISBLANK(#REF!),"",IF(X301="ΠΟΛΥΤΕΚΝΟΣ",7,IF(X301="ΤΡΙΤΕΚΝΟΣ",3,0)))</f>
        <v>0</v>
      </c>
      <c r="AJ301" s="132">
        <f>IF(ISBLANK(#REF!),"",MAX(AG301:AI301))</f>
        <v>0</v>
      </c>
      <c r="AK301" s="187">
        <f>IF(ISBLANK(#REF!),"",AA301+SUM(AD301:AF301,AJ301))</f>
        <v>6.25</v>
      </c>
    </row>
    <row r="302" spans="1:37" s="134" customFormat="1">
      <c r="A302" s="115">
        <f>IF(ISBLANK(#REF!),"",IF(ISNUMBER(A301),A301+1,1))</f>
        <v>292</v>
      </c>
      <c r="B302" s="134" t="s">
        <v>714</v>
      </c>
      <c r="C302" s="134" t="s">
        <v>235</v>
      </c>
      <c r="D302" s="134" t="s">
        <v>144</v>
      </c>
      <c r="E302" s="134" t="s">
        <v>44</v>
      </c>
      <c r="F302" s="134" t="s">
        <v>88</v>
      </c>
      <c r="G302" s="134" t="s">
        <v>15</v>
      </c>
      <c r="H302" s="134" t="s">
        <v>12</v>
      </c>
      <c r="I302" s="134" t="s">
        <v>11</v>
      </c>
      <c r="J302" s="135">
        <v>40892</v>
      </c>
      <c r="K302" s="136">
        <v>6.49</v>
      </c>
      <c r="L302" s="137"/>
      <c r="M302" s="137"/>
      <c r="N302" s="137"/>
      <c r="O302" s="137"/>
      <c r="P302" s="134">
        <v>1</v>
      </c>
      <c r="Q302" s="134">
        <v>9</v>
      </c>
      <c r="R302" s="134">
        <v>6</v>
      </c>
      <c r="S302" s="134">
        <v>1</v>
      </c>
      <c r="T302" s="134">
        <v>3</v>
      </c>
      <c r="U302" s="134">
        <v>25</v>
      </c>
      <c r="V302" s="138"/>
      <c r="W302" s="139"/>
      <c r="X302" s="137"/>
      <c r="Y302" s="137" t="s">
        <v>12</v>
      </c>
      <c r="Z302" s="137" t="s">
        <v>14</v>
      </c>
      <c r="AA302" s="131">
        <f>IF(ISBLANK(#REF!),"",IF(K302&gt;5,ROUND(0.5*(K302-5),2),0))</f>
        <v>0.75</v>
      </c>
      <c r="AB302" s="131">
        <f>IF(ISBLANK(#REF!),"",IF(L302="ΝΑΙ",6,(IF(M302="ΝΑΙ",4,0))))</f>
        <v>0</v>
      </c>
      <c r="AC302" s="131">
        <f>IF(ISBLANK(#REF!),"",IF(E302="ΠΕ23",IF(N302="ΝΑΙ",3,(IF(O302="ΝΑΙ",2,0))),IF(N302="ΝΑΙ",3,(IF(O302="ΝΑΙ",2,0)))))</f>
        <v>0</v>
      </c>
      <c r="AD302" s="131">
        <f>IF(ISBLANK(#REF!),"",MAX(AB302:AC302))</f>
        <v>0</v>
      </c>
      <c r="AE302" s="131">
        <f>IF(ISBLANK(#REF!),"",MIN(3,0.5*INT((P302*12+Q302+ROUND(R302/30,0))/6)))</f>
        <v>1.5</v>
      </c>
      <c r="AF302" s="131">
        <f>IF(ISBLANK(#REF!),"",0.25*(S302*12+T302+ROUND(U302/30,0)))</f>
        <v>4</v>
      </c>
      <c r="AG302" s="132">
        <f>IF(ISBLANK(#REF!),"",IF(V302&gt;=67%,7,0))</f>
        <v>0</v>
      </c>
      <c r="AH302" s="132">
        <f>IF(ISBLANK(#REF!),"",IF(W302&gt;=1,7,0))</f>
        <v>0</v>
      </c>
      <c r="AI302" s="132">
        <f>IF(ISBLANK(#REF!),"",IF(X302="ΠΟΛΥΤΕΚΝΟΣ",7,IF(X302="ΤΡΙΤΕΚΝΟΣ",3,0)))</f>
        <v>0</v>
      </c>
      <c r="AJ302" s="132">
        <f>IF(ISBLANK(#REF!),"",MAX(AG302:AI302))</f>
        <v>0</v>
      </c>
      <c r="AK302" s="187">
        <f>IF(ISBLANK(#REF!),"",AA302+SUM(AD302:AF302,AJ302))</f>
        <v>6.25</v>
      </c>
    </row>
    <row r="303" spans="1:37" s="134" customFormat="1">
      <c r="A303" s="115">
        <f>IF(ISBLANK(#REF!),"",IF(ISNUMBER(A302),A302+1,1))</f>
        <v>293</v>
      </c>
      <c r="B303" s="134" t="s">
        <v>775</v>
      </c>
      <c r="C303" s="134" t="s">
        <v>147</v>
      </c>
      <c r="D303" s="134" t="s">
        <v>130</v>
      </c>
      <c r="E303" s="134" t="s">
        <v>44</v>
      </c>
      <c r="F303" s="134" t="s">
        <v>89</v>
      </c>
      <c r="G303" s="134" t="s">
        <v>61</v>
      </c>
      <c r="H303" s="134" t="s">
        <v>12</v>
      </c>
      <c r="I303" s="134" t="s">
        <v>11</v>
      </c>
      <c r="J303" s="135">
        <v>41005</v>
      </c>
      <c r="K303" s="136">
        <v>6.38</v>
      </c>
      <c r="L303" s="137"/>
      <c r="M303" s="137"/>
      <c r="N303" s="137"/>
      <c r="O303" s="137"/>
      <c r="P303" s="134">
        <v>2</v>
      </c>
      <c r="Q303" s="134">
        <v>7</v>
      </c>
      <c r="R303" s="134">
        <v>24</v>
      </c>
      <c r="S303" s="134">
        <v>0</v>
      </c>
      <c r="T303" s="134">
        <v>11</v>
      </c>
      <c r="U303" s="134">
        <v>15</v>
      </c>
      <c r="V303" s="138"/>
      <c r="W303" s="139"/>
      <c r="X303" s="137"/>
      <c r="Y303" s="137" t="s">
        <v>14</v>
      </c>
      <c r="Z303" s="137" t="s">
        <v>14</v>
      </c>
      <c r="AA303" s="131">
        <f>IF(ISBLANK(#REF!),"",IF(K303&gt;5,ROUND(0.5*(K303-5),2),0))</f>
        <v>0.69</v>
      </c>
      <c r="AB303" s="131">
        <f>IF(ISBLANK(#REF!),"",IF(L303="ΝΑΙ",6,(IF(M303="ΝΑΙ",4,0))))</f>
        <v>0</v>
      </c>
      <c r="AC303" s="131">
        <f>IF(ISBLANK(#REF!),"",IF(E303="ΠΕ23",IF(N303="ΝΑΙ",3,(IF(O303="ΝΑΙ",2,0))),IF(N303="ΝΑΙ",3,(IF(O303="ΝΑΙ",2,0)))))</f>
        <v>0</v>
      </c>
      <c r="AD303" s="131">
        <f>IF(ISBLANK(#REF!),"",MAX(AB303:AC303))</f>
        <v>0</v>
      </c>
      <c r="AE303" s="131">
        <f>IF(ISBLANK(#REF!),"",MIN(3,0.5*INT((P303*12+Q303+ROUND(R303/30,0))/6)))</f>
        <v>2.5</v>
      </c>
      <c r="AF303" s="131">
        <f>IF(ISBLANK(#REF!),"",0.25*(S303*12+T303+ROUND(U303/30,0)))</f>
        <v>3</v>
      </c>
      <c r="AG303" s="132">
        <f>IF(ISBLANK(#REF!),"",IF(V303&gt;=67%,7,0))</f>
        <v>0</v>
      </c>
      <c r="AH303" s="132">
        <f>IF(ISBLANK(#REF!),"",IF(W303&gt;=1,7,0))</f>
        <v>0</v>
      </c>
      <c r="AI303" s="132">
        <f>IF(ISBLANK(#REF!),"",IF(X303="ΠΟΛΥΤΕΚΝΟΣ",7,IF(X303="ΤΡΙΤΕΚΝΟΣ",3,0)))</f>
        <v>0</v>
      </c>
      <c r="AJ303" s="132">
        <f>IF(ISBLANK(#REF!),"",MAX(AG303:AI303))</f>
        <v>0</v>
      </c>
      <c r="AK303" s="187">
        <f>IF(ISBLANK(#REF!),"",AA303+SUM(AD303:AF303,AJ303))</f>
        <v>6.1899999999999995</v>
      </c>
    </row>
    <row r="304" spans="1:37" s="134" customFormat="1">
      <c r="A304" s="115">
        <f>IF(ISBLANK(#REF!),"",IF(ISNUMBER(A303),A303+1,1))</f>
        <v>294</v>
      </c>
      <c r="B304" s="134" t="s">
        <v>701</v>
      </c>
      <c r="C304" s="134" t="s">
        <v>702</v>
      </c>
      <c r="D304" s="134" t="s">
        <v>184</v>
      </c>
      <c r="E304" s="134" t="s">
        <v>44</v>
      </c>
      <c r="F304" s="134" t="s">
        <v>89</v>
      </c>
      <c r="G304" s="134" t="s">
        <v>61</v>
      </c>
      <c r="H304" s="134" t="s">
        <v>12</v>
      </c>
      <c r="I304" s="134" t="s">
        <v>11</v>
      </c>
      <c r="J304" s="135">
        <v>41991</v>
      </c>
      <c r="K304" s="136">
        <v>8.09</v>
      </c>
      <c r="L304" s="137"/>
      <c r="M304" s="137"/>
      <c r="N304" s="137"/>
      <c r="O304" s="137"/>
      <c r="P304" s="134">
        <v>0</v>
      </c>
      <c r="Q304" s="134">
        <v>7</v>
      </c>
      <c r="R304" s="134">
        <v>5</v>
      </c>
      <c r="S304" s="134">
        <v>0</v>
      </c>
      <c r="T304" s="134">
        <v>4</v>
      </c>
      <c r="U304" s="134">
        <v>9</v>
      </c>
      <c r="V304" s="138"/>
      <c r="W304" s="139"/>
      <c r="X304" s="137" t="s">
        <v>31</v>
      </c>
      <c r="Y304" s="137" t="s">
        <v>14</v>
      </c>
      <c r="Z304" s="137" t="s">
        <v>14</v>
      </c>
      <c r="AA304" s="131">
        <f>IF(ISBLANK(#REF!),"",IF(K304&gt;5,ROUND(0.5*(K304-5),2),0))</f>
        <v>1.55</v>
      </c>
      <c r="AB304" s="131">
        <f>IF(ISBLANK(#REF!),"",IF(L304="ΝΑΙ",6,(IF(M304="ΝΑΙ",4,0))))</f>
        <v>0</v>
      </c>
      <c r="AC304" s="131">
        <f>IF(ISBLANK(#REF!),"",IF(E304="ΠΕ23",IF(N304="ΝΑΙ",3,(IF(O304="ΝΑΙ",2,0))),IF(N304="ΝΑΙ",3,(IF(O304="ΝΑΙ",2,0)))))</f>
        <v>0</v>
      </c>
      <c r="AD304" s="131">
        <f>IF(ISBLANK(#REF!),"",MAX(AB304:AC304))</f>
        <v>0</v>
      </c>
      <c r="AE304" s="131">
        <f>IF(ISBLANK(#REF!),"",MIN(3,0.5*INT((P304*12+Q304+ROUND(R304/30,0))/6)))</f>
        <v>0.5</v>
      </c>
      <c r="AF304" s="131">
        <f>IF(ISBLANK(#REF!),"",0.25*(S304*12+T304+ROUND(U304/30,0)))</f>
        <v>1</v>
      </c>
      <c r="AG304" s="132">
        <f>IF(ISBLANK(#REF!),"",IF(V304&gt;=67%,7,0))</f>
        <v>0</v>
      </c>
      <c r="AH304" s="132">
        <f>IF(ISBLANK(#REF!),"",IF(W304&gt;=1,7,0))</f>
        <v>0</v>
      </c>
      <c r="AI304" s="132">
        <f>IF(ISBLANK(#REF!),"",IF(X304="ΠΟΛΥΤΕΚΝΟΣ",7,IF(X304="ΤΡΙΤΕΚΝΟΣ",3,0)))</f>
        <v>3</v>
      </c>
      <c r="AJ304" s="132">
        <f>IF(ISBLANK(#REF!),"",MAX(AG304:AI304))</f>
        <v>3</v>
      </c>
      <c r="AK304" s="187">
        <f>IF(ISBLANK(#REF!),"",AA304+SUM(AD304:AF304,AJ304))</f>
        <v>6.05</v>
      </c>
    </row>
    <row r="305" spans="1:37" s="134" customFormat="1">
      <c r="A305" s="115">
        <f>IF(ISBLANK(#REF!),"",IF(ISNUMBER(A304),A304+1,1))</f>
        <v>295</v>
      </c>
      <c r="B305" s="134" t="s">
        <v>693</v>
      </c>
      <c r="C305" s="134" t="s">
        <v>694</v>
      </c>
      <c r="D305" s="134" t="s">
        <v>96</v>
      </c>
      <c r="E305" s="134" t="s">
        <v>44</v>
      </c>
      <c r="F305" s="134" t="s">
        <v>89</v>
      </c>
      <c r="G305" s="134" t="s">
        <v>61</v>
      </c>
      <c r="H305" s="134" t="s">
        <v>12</v>
      </c>
      <c r="I305" s="134" t="s">
        <v>11</v>
      </c>
      <c r="J305" s="135">
        <v>40364</v>
      </c>
      <c r="K305" s="136">
        <v>6.48</v>
      </c>
      <c r="L305" s="137"/>
      <c r="M305" s="137" t="s">
        <v>12</v>
      </c>
      <c r="N305" s="137"/>
      <c r="O305" s="137"/>
      <c r="P305" s="134">
        <v>0</v>
      </c>
      <c r="Q305" s="134">
        <v>5</v>
      </c>
      <c r="R305" s="134">
        <v>11</v>
      </c>
      <c r="S305" s="134">
        <v>0</v>
      </c>
      <c r="T305" s="134">
        <v>5</v>
      </c>
      <c r="U305" s="134">
        <v>7</v>
      </c>
      <c r="V305" s="138"/>
      <c r="W305" s="139"/>
      <c r="X305" s="137"/>
      <c r="Y305" s="137" t="s">
        <v>14</v>
      </c>
      <c r="Z305" s="137" t="s">
        <v>14</v>
      </c>
      <c r="AA305" s="131">
        <f>IF(ISBLANK(#REF!),"",IF(K305&gt;5,ROUND(0.5*(K305-5),2),0))</f>
        <v>0.74</v>
      </c>
      <c r="AB305" s="131">
        <f>IF(ISBLANK(#REF!),"",IF(L305="ΝΑΙ",6,(IF(M305="ΝΑΙ",4,0))))</f>
        <v>4</v>
      </c>
      <c r="AC305" s="131">
        <f>IF(ISBLANK(#REF!),"",IF(E305="ΠΕ23",IF(N305="ΝΑΙ",3,(IF(O305="ΝΑΙ",2,0))),IF(N305="ΝΑΙ",3,(IF(O305="ΝΑΙ",2,0)))))</f>
        <v>0</v>
      </c>
      <c r="AD305" s="131">
        <f>IF(ISBLANK(#REF!),"",MAX(AB305:AC305))</f>
        <v>4</v>
      </c>
      <c r="AE305" s="131">
        <f>IF(ISBLANK(#REF!),"",MIN(3,0.5*INT((P305*12+Q305+ROUND(R305/30,0))/6)))</f>
        <v>0</v>
      </c>
      <c r="AF305" s="131">
        <f>IF(ISBLANK(#REF!),"",0.25*(S305*12+T305+ROUND(U305/30,0)))</f>
        <v>1.25</v>
      </c>
      <c r="AG305" s="132">
        <f>IF(ISBLANK(#REF!),"",IF(V305&gt;=67%,7,0))</f>
        <v>0</v>
      </c>
      <c r="AH305" s="132">
        <f>IF(ISBLANK(#REF!),"",IF(W305&gt;=1,7,0))</f>
        <v>0</v>
      </c>
      <c r="AI305" s="132">
        <f>IF(ISBLANK(#REF!),"",IF(X305="ΠΟΛΥΤΕΚΝΟΣ",7,IF(X305="ΤΡΙΤΕΚΝΟΣ",3,0)))</f>
        <v>0</v>
      </c>
      <c r="AJ305" s="132">
        <f>IF(ISBLANK(#REF!),"",MAX(AG305:AI305))</f>
        <v>0</v>
      </c>
      <c r="AK305" s="187">
        <f>IF(ISBLANK(#REF!),"",AA305+SUM(AD305:AF305,AJ305))</f>
        <v>5.99</v>
      </c>
    </row>
    <row r="306" spans="1:37" s="134" customFormat="1">
      <c r="A306" s="115">
        <f>IF(ISBLANK(#REF!),"",IF(ISNUMBER(A305),A305+1,1))</f>
        <v>296</v>
      </c>
      <c r="B306" s="134" t="s">
        <v>684</v>
      </c>
      <c r="C306" s="134" t="s">
        <v>98</v>
      </c>
      <c r="D306" s="134" t="s">
        <v>130</v>
      </c>
      <c r="E306" s="134" t="s">
        <v>44</v>
      </c>
      <c r="F306" s="134" t="s">
        <v>89</v>
      </c>
      <c r="G306" s="134" t="s">
        <v>61</v>
      </c>
      <c r="H306" s="134" t="s">
        <v>12</v>
      </c>
      <c r="I306" s="134" t="s">
        <v>11</v>
      </c>
      <c r="J306" s="135">
        <v>39583</v>
      </c>
      <c r="K306" s="136">
        <v>6.91</v>
      </c>
      <c r="L306" s="137"/>
      <c r="M306" s="137"/>
      <c r="N306" s="137"/>
      <c r="O306" s="137"/>
      <c r="P306" s="134">
        <v>2</v>
      </c>
      <c r="Q306" s="134">
        <v>11</v>
      </c>
      <c r="R306" s="134">
        <v>12</v>
      </c>
      <c r="S306" s="134">
        <v>0</v>
      </c>
      <c r="T306" s="134">
        <v>10</v>
      </c>
      <c r="U306" s="134">
        <v>7</v>
      </c>
      <c r="V306" s="138"/>
      <c r="W306" s="139"/>
      <c r="X306" s="137"/>
      <c r="Y306" s="137" t="s">
        <v>14</v>
      </c>
      <c r="Z306" s="137" t="s">
        <v>14</v>
      </c>
      <c r="AA306" s="131">
        <f>IF(ISBLANK(#REF!),"",IF(K306&gt;5,ROUND(0.5*(K306-5),2),0))</f>
        <v>0.96</v>
      </c>
      <c r="AB306" s="131">
        <f>IF(ISBLANK(#REF!),"",IF(L306="ΝΑΙ",6,(IF(M306="ΝΑΙ",4,0))))</f>
        <v>0</v>
      </c>
      <c r="AC306" s="131">
        <f>IF(ISBLANK(#REF!),"",IF(E306="ΠΕ23",IF(N306="ΝΑΙ",3,(IF(O306="ΝΑΙ",2,0))),IF(N306="ΝΑΙ",3,(IF(O306="ΝΑΙ",2,0)))))</f>
        <v>0</v>
      </c>
      <c r="AD306" s="131">
        <f>IF(ISBLANK(#REF!),"",MAX(AB306:AC306))</f>
        <v>0</v>
      </c>
      <c r="AE306" s="131">
        <f>IF(ISBLANK(#REF!),"",MIN(3,0.5*INT((P306*12+Q306+ROUND(R306/30,0))/6)))</f>
        <v>2.5</v>
      </c>
      <c r="AF306" s="131">
        <f>IF(ISBLANK(#REF!),"",0.25*(S306*12+T306+ROUND(U306/30,0)))</f>
        <v>2.5</v>
      </c>
      <c r="AG306" s="132">
        <f>IF(ISBLANK(#REF!),"",IF(V306&gt;=67%,7,0))</f>
        <v>0</v>
      </c>
      <c r="AH306" s="132">
        <f>IF(ISBLANK(#REF!),"",IF(W306&gt;=1,7,0))</f>
        <v>0</v>
      </c>
      <c r="AI306" s="132">
        <f>IF(ISBLANK(#REF!),"",IF(X306="ΠΟΛΥΤΕΚΝΟΣ",7,IF(X306="ΤΡΙΤΕΚΝΟΣ",3,0)))</f>
        <v>0</v>
      </c>
      <c r="AJ306" s="132">
        <f>IF(ISBLANK(#REF!),"",MAX(AG306:AI306))</f>
        <v>0</v>
      </c>
      <c r="AK306" s="187">
        <f>IF(ISBLANK(#REF!),"",AA306+SUM(AD306:AF306,AJ306))</f>
        <v>5.96</v>
      </c>
    </row>
    <row r="307" spans="1:37" s="134" customFormat="1">
      <c r="A307" s="115">
        <f>IF(ISBLANK(#REF!),"",IF(ISNUMBER(A306),A306+1,1))</f>
        <v>297</v>
      </c>
      <c r="B307" s="134" t="s">
        <v>796</v>
      </c>
      <c r="C307" s="134" t="s">
        <v>175</v>
      </c>
      <c r="D307" s="134" t="s">
        <v>184</v>
      </c>
      <c r="E307" s="134" t="s">
        <v>44</v>
      </c>
      <c r="F307" s="134" t="s">
        <v>89</v>
      </c>
      <c r="G307" s="134" t="s">
        <v>61</v>
      </c>
      <c r="H307" s="134" t="s">
        <v>12</v>
      </c>
      <c r="I307" s="134" t="s">
        <v>11</v>
      </c>
      <c r="J307" s="135">
        <v>39779</v>
      </c>
      <c r="K307" s="136">
        <v>7.46</v>
      </c>
      <c r="L307" s="137"/>
      <c r="M307" s="137"/>
      <c r="N307" s="137"/>
      <c r="O307" s="137"/>
      <c r="P307" s="134">
        <v>3</v>
      </c>
      <c r="Q307" s="134">
        <v>1</v>
      </c>
      <c r="R307" s="134">
        <v>16</v>
      </c>
      <c r="S307" s="134">
        <v>0</v>
      </c>
      <c r="T307" s="134">
        <v>5</v>
      </c>
      <c r="U307" s="134">
        <v>8</v>
      </c>
      <c r="V307" s="138"/>
      <c r="W307" s="139"/>
      <c r="X307" s="137"/>
      <c r="Y307" s="137" t="s">
        <v>12</v>
      </c>
      <c r="Z307" s="137" t="s">
        <v>14</v>
      </c>
      <c r="AA307" s="150">
        <f>IF(ISBLANK(#REF!),"",IF(K307&gt;5,ROUND(0.5*(K307-5),2),0))</f>
        <v>1.23</v>
      </c>
      <c r="AB307" s="150">
        <f>IF(ISBLANK(#REF!),"",IF(L307="ΝΑΙ",6,(IF(M307="ΝΑΙ",4,0))))</f>
        <v>0</v>
      </c>
      <c r="AC307" s="131">
        <f>IF(ISBLANK(#REF!),"",IF(E307="ΠΕ23",IF(N307="ΝΑΙ",3,(IF(O307="ΝΑΙ",2,0))),IF(N307="ΝΑΙ",3,(IF(O307="ΝΑΙ",2,0)))))</f>
        <v>0</v>
      </c>
      <c r="AD307" s="131">
        <f>IF(ISBLANK(#REF!),"",MAX(AB307:AC307))</f>
        <v>0</v>
      </c>
      <c r="AE307" s="150">
        <f>IF(ISBLANK(#REF!),"",MIN(3,0.5*INT((P307*12+Q307+ROUND(R307/30,0))/6)))</f>
        <v>3</v>
      </c>
      <c r="AF307" s="150">
        <f>IF(ISBLANK(#REF!),"",0.25*(S307*12+T307+ROUND(U307/30,0)))</f>
        <v>1.25</v>
      </c>
      <c r="AG307" s="150">
        <f>IF(ISBLANK(#REF!),"",IF(V307&gt;=67%,7,0))</f>
        <v>0</v>
      </c>
      <c r="AH307" s="150">
        <f>IF(ISBLANK(#REF!),"",IF(W307&gt;=1,7,0))</f>
        <v>0</v>
      </c>
      <c r="AI307" s="150">
        <f>IF(ISBLANK(#REF!),"",IF(X307="ΠΟΛΥΤΕΚΝΟΣ",7,IF(X307="ΤΡΙΤΕΚΝΟΣ",3,0)))</f>
        <v>0</v>
      </c>
      <c r="AJ307" s="150">
        <f>IF(ISBLANK(#REF!),"",MAX(AG307:AI307))</f>
        <v>0</v>
      </c>
      <c r="AK307" s="187">
        <f>IF(ISBLANK(#REF!),"",AA307+SUM(AD307:AF307,AJ307))</f>
        <v>5.48</v>
      </c>
    </row>
    <row r="308" spans="1:37" s="134" customFormat="1">
      <c r="A308" s="115">
        <f>IF(ISBLANK(#REF!),"",IF(ISNUMBER(A307),A307+1,1))</f>
        <v>298</v>
      </c>
      <c r="B308" s="134" t="s">
        <v>790</v>
      </c>
      <c r="C308" s="134" t="s">
        <v>109</v>
      </c>
      <c r="D308" s="134" t="s">
        <v>107</v>
      </c>
      <c r="E308" s="134" t="s">
        <v>44</v>
      </c>
      <c r="F308" s="134" t="s">
        <v>89</v>
      </c>
      <c r="G308" s="134" t="s">
        <v>61</v>
      </c>
      <c r="H308" s="134" t="s">
        <v>12</v>
      </c>
      <c r="I308" s="134" t="s">
        <v>11</v>
      </c>
      <c r="J308" s="135">
        <v>38048</v>
      </c>
      <c r="K308" s="136">
        <v>6.7</v>
      </c>
      <c r="L308" s="137"/>
      <c r="M308" s="137"/>
      <c r="N308" s="137"/>
      <c r="O308" s="137"/>
      <c r="P308" s="134">
        <v>3</v>
      </c>
      <c r="Q308" s="134">
        <v>8</v>
      </c>
      <c r="R308" s="134">
        <v>28</v>
      </c>
      <c r="S308" s="134">
        <v>0</v>
      </c>
      <c r="T308" s="134">
        <v>5</v>
      </c>
      <c r="U308" s="134">
        <v>11</v>
      </c>
      <c r="V308" s="138"/>
      <c r="W308" s="139"/>
      <c r="X308" s="137"/>
      <c r="Y308" s="137" t="s">
        <v>14</v>
      </c>
      <c r="Z308" s="137" t="s">
        <v>14</v>
      </c>
      <c r="AA308" s="150">
        <f>IF(ISBLANK(#REF!),"",IF(K308&gt;5,ROUND(0.5*(K308-5),2),0))</f>
        <v>0.85</v>
      </c>
      <c r="AB308" s="150">
        <f>IF(ISBLANK(#REF!),"",IF(L308="ΝΑΙ",6,(IF(M308="ΝΑΙ",4,0))))</f>
        <v>0</v>
      </c>
      <c r="AC308" s="131">
        <f>IF(ISBLANK(#REF!),"",IF(E308="ΠΕ23",IF(N308="ΝΑΙ",3,(IF(O308="ΝΑΙ",2,0))),IF(N308="ΝΑΙ",3,(IF(O308="ΝΑΙ",2,0)))))</f>
        <v>0</v>
      </c>
      <c r="AD308" s="131">
        <f>IF(ISBLANK(#REF!),"",MAX(AB308:AC308))</f>
        <v>0</v>
      </c>
      <c r="AE308" s="150">
        <f>IF(ISBLANK(#REF!),"",MIN(3,0.5*INT((P308*12+Q308+ROUND(R308/30,0))/6)))</f>
        <v>3</v>
      </c>
      <c r="AF308" s="150">
        <f>IF(ISBLANK(#REF!),"",0.25*(S308*12+T308+ROUND(U308/30,0)))</f>
        <v>1.25</v>
      </c>
      <c r="AG308" s="150">
        <f>IF(ISBLANK(#REF!),"",IF(V308&gt;=67%,7,0))</f>
        <v>0</v>
      </c>
      <c r="AH308" s="150">
        <f>IF(ISBLANK(#REF!),"",IF(W308&gt;=1,7,0))</f>
        <v>0</v>
      </c>
      <c r="AI308" s="150">
        <f>IF(ISBLANK(#REF!),"",IF(X308="ΠΟΛΥΤΕΚΝΟΣ",7,IF(X308="ΤΡΙΤΕΚΝΟΣ",3,0)))</f>
        <v>0</v>
      </c>
      <c r="AJ308" s="150">
        <f>IF(ISBLANK(#REF!),"",MAX(AG308:AI308))</f>
        <v>0</v>
      </c>
      <c r="AK308" s="187">
        <f>IF(ISBLANK(#REF!),"",AA308+SUM(AD308:AF308,AJ308))</f>
        <v>5.0999999999999996</v>
      </c>
    </row>
    <row r="309" spans="1:37" s="134" customFormat="1">
      <c r="A309" s="115">
        <f>IF(ISBLANK(#REF!),"",IF(ISNUMBER(A308),A308+1,1))</f>
        <v>299</v>
      </c>
      <c r="B309" s="134" t="s">
        <v>524</v>
      </c>
      <c r="C309" s="134" t="s">
        <v>129</v>
      </c>
      <c r="D309" s="134" t="s">
        <v>167</v>
      </c>
      <c r="E309" s="134" t="s">
        <v>44</v>
      </c>
      <c r="F309" s="134" t="s">
        <v>89</v>
      </c>
      <c r="G309" s="134" t="s">
        <v>61</v>
      </c>
      <c r="H309" s="134" t="s">
        <v>12</v>
      </c>
      <c r="I309" s="134" t="s">
        <v>11</v>
      </c>
      <c r="J309" s="135">
        <v>41409</v>
      </c>
      <c r="K309" s="136">
        <v>7.11</v>
      </c>
      <c r="L309" s="137"/>
      <c r="M309" s="137"/>
      <c r="N309" s="137"/>
      <c r="O309" s="137" t="s">
        <v>12</v>
      </c>
      <c r="P309" s="134">
        <v>0</v>
      </c>
      <c r="Q309" s="134">
        <v>5</v>
      </c>
      <c r="R309" s="134">
        <v>21</v>
      </c>
      <c r="S309" s="134">
        <v>0</v>
      </c>
      <c r="T309" s="134">
        <v>5</v>
      </c>
      <c r="U309" s="134">
        <v>20</v>
      </c>
      <c r="V309" s="138"/>
      <c r="W309" s="139"/>
      <c r="X309" s="137"/>
      <c r="Y309" s="137" t="s">
        <v>12</v>
      </c>
      <c r="Z309" s="137" t="s">
        <v>14</v>
      </c>
      <c r="AA309" s="131">
        <f>IF(ISBLANK(#REF!),"",IF(K309&gt;5,ROUND(0.5*(K309-5),2),0))</f>
        <v>1.06</v>
      </c>
      <c r="AB309" s="131">
        <f>IF(ISBLANK(#REF!),"",IF(L309="ΝΑΙ",6,(IF(M309="ΝΑΙ",4,0))))</f>
        <v>0</v>
      </c>
      <c r="AC309" s="131">
        <f>IF(ISBLANK(#REF!),"",IF(E309="ΠΕ23",IF(N309="ΝΑΙ",3,(IF(O309="ΝΑΙ",2,0))),IF(N309="ΝΑΙ",3,(IF(O309="ΝΑΙ",2,0)))))</f>
        <v>2</v>
      </c>
      <c r="AD309" s="131">
        <f>IF(ISBLANK(#REF!),"",MAX(AB309:AC309))</f>
        <v>2</v>
      </c>
      <c r="AE309" s="131">
        <f>IF(ISBLANK(#REF!),"",MIN(3,0.5*INT((P309*12+Q309+ROUND(R309/30,0))/6)))</f>
        <v>0.5</v>
      </c>
      <c r="AF309" s="131">
        <f>IF(ISBLANK(#REF!),"",0.25*(S309*12+T309+ROUND(U309/30,0)))</f>
        <v>1.5</v>
      </c>
      <c r="AG309" s="132">
        <f>IF(ISBLANK(#REF!),"",IF(V309&gt;=67%,7,0))</f>
        <v>0</v>
      </c>
      <c r="AH309" s="132">
        <f>IF(ISBLANK(#REF!),"",IF(W309&gt;=1,7,0))</f>
        <v>0</v>
      </c>
      <c r="AI309" s="132">
        <f>IF(ISBLANK(#REF!),"",IF(X309="ΠΟΛΥΤΕΚΝΟΣ",7,IF(X309="ΤΡΙΤΕΚΝΟΣ",3,0)))</f>
        <v>0</v>
      </c>
      <c r="AJ309" s="132">
        <f>IF(ISBLANK(#REF!),"",MAX(AG309:AI309))</f>
        <v>0</v>
      </c>
      <c r="AK309" s="187">
        <f>IF(ISBLANK(#REF!),"",AA309+SUM(AD309:AF309,AJ309))</f>
        <v>5.0600000000000005</v>
      </c>
    </row>
    <row r="310" spans="1:37" s="134" customFormat="1">
      <c r="A310" s="115">
        <f>IF(ISBLANK(#REF!),"",IF(ISNUMBER(A309),A309+1,1))</f>
        <v>300</v>
      </c>
      <c r="B310" s="134" t="s">
        <v>767</v>
      </c>
      <c r="C310" s="134" t="s">
        <v>147</v>
      </c>
      <c r="D310" s="134" t="s">
        <v>211</v>
      </c>
      <c r="E310" s="134" t="s">
        <v>44</v>
      </c>
      <c r="F310" s="134" t="s">
        <v>89</v>
      </c>
      <c r="G310" s="134" t="s">
        <v>61</v>
      </c>
      <c r="H310" s="134" t="s">
        <v>12</v>
      </c>
      <c r="I310" s="134" t="s">
        <v>11</v>
      </c>
      <c r="J310" s="135">
        <v>38817</v>
      </c>
      <c r="K310" s="136">
        <v>6.05</v>
      </c>
      <c r="L310" s="137"/>
      <c r="M310" s="137"/>
      <c r="N310" s="137"/>
      <c r="O310" s="137"/>
      <c r="P310" s="134">
        <v>1</v>
      </c>
      <c r="Q310" s="134">
        <v>1</v>
      </c>
      <c r="R310" s="134">
        <v>7</v>
      </c>
      <c r="S310" s="134">
        <v>1</v>
      </c>
      <c r="T310" s="134">
        <v>2</v>
      </c>
      <c r="U310" s="134">
        <v>12</v>
      </c>
      <c r="V310" s="138"/>
      <c r="W310" s="139"/>
      <c r="X310" s="137"/>
      <c r="Y310" s="137" t="s">
        <v>14</v>
      </c>
      <c r="Z310" s="137" t="s">
        <v>14</v>
      </c>
      <c r="AA310" s="131">
        <f>IF(ISBLANK(#REF!),"",IF(K310&gt;5,ROUND(0.5*(K310-5),2),0))</f>
        <v>0.53</v>
      </c>
      <c r="AB310" s="131">
        <f>IF(ISBLANK(#REF!),"",IF(L310="ΝΑΙ",6,(IF(M310="ΝΑΙ",4,0))))</f>
        <v>0</v>
      </c>
      <c r="AC310" s="131">
        <f>IF(ISBLANK(#REF!),"",IF(E310="ΠΕ23",IF(N310="ΝΑΙ",3,(IF(O310="ΝΑΙ",2,0))),IF(N310="ΝΑΙ",3,(IF(O310="ΝΑΙ",2,0)))))</f>
        <v>0</v>
      </c>
      <c r="AD310" s="131">
        <f>IF(ISBLANK(#REF!),"",MAX(AB310:AC310))</f>
        <v>0</v>
      </c>
      <c r="AE310" s="131">
        <f>IF(ISBLANK(#REF!),"",MIN(3,0.5*INT((P310*12+Q310+ROUND(R310/30,0))/6)))</f>
        <v>1</v>
      </c>
      <c r="AF310" s="131">
        <f>IF(ISBLANK(#REF!),"",0.25*(S310*12+T310+ROUND(U310/30,0)))</f>
        <v>3.5</v>
      </c>
      <c r="AG310" s="132">
        <f>IF(ISBLANK(#REF!),"",IF(V310&gt;=67%,7,0))</f>
        <v>0</v>
      </c>
      <c r="AH310" s="132">
        <f>IF(ISBLANK(#REF!),"",IF(W310&gt;=1,7,0))</f>
        <v>0</v>
      </c>
      <c r="AI310" s="132">
        <f>IF(ISBLANK(#REF!),"",IF(X310="ΠΟΛΥΤΕΚΝΟΣ",7,IF(X310="ΤΡΙΤΕΚΝΟΣ",3,0)))</f>
        <v>0</v>
      </c>
      <c r="AJ310" s="132">
        <f>IF(ISBLANK(#REF!),"",MAX(AG310:AI310))</f>
        <v>0</v>
      </c>
      <c r="AK310" s="187">
        <f>IF(ISBLANK(#REF!),"",AA310+SUM(AD310:AF310,AJ310))</f>
        <v>5.03</v>
      </c>
    </row>
    <row r="311" spans="1:37" s="134" customFormat="1">
      <c r="A311" s="115">
        <f>IF(ISBLANK(#REF!),"",IF(ISNUMBER(A310),A310+1,1))</f>
        <v>301</v>
      </c>
      <c r="B311" s="134" t="s">
        <v>695</v>
      </c>
      <c r="C311" s="134" t="s">
        <v>231</v>
      </c>
      <c r="D311" s="134" t="s">
        <v>112</v>
      </c>
      <c r="E311" s="134" t="s">
        <v>44</v>
      </c>
      <c r="F311" s="134" t="s">
        <v>89</v>
      </c>
      <c r="G311" s="134" t="s">
        <v>61</v>
      </c>
      <c r="H311" s="134" t="s">
        <v>12</v>
      </c>
      <c r="I311" s="134" t="s">
        <v>11</v>
      </c>
      <c r="J311" s="135">
        <v>40443</v>
      </c>
      <c r="K311" s="136">
        <v>6.82</v>
      </c>
      <c r="L311" s="137"/>
      <c r="M311" s="137"/>
      <c r="N311" s="137"/>
      <c r="O311" s="137"/>
      <c r="P311" s="134">
        <v>0</v>
      </c>
      <c r="Q311" s="134">
        <v>5</v>
      </c>
      <c r="R311" s="134">
        <v>21</v>
      </c>
      <c r="S311" s="134">
        <v>1</v>
      </c>
      <c r="T311" s="134">
        <v>1</v>
      </c>
      <c r="U311" s="134">
        <v>4</v>
      </c>
      <c r="V311" s="138"/>
      <c r="W311" s="139"/>
      <c r="X311" s="137"/>
      <c r="Y311" s="137" t="s">
        <v>12</v>
      </c>
      <c r="Z311" s="137" t="s">
        <v>14</v>
      </c>
      <c r="AA311" s="131">
        <f>IF(ISBLANK(#REF!),"",IF(K311&gt;5,ROUND(0.5*(K311-5),2),0))</f>
        <v>0.91</v>
      </c>
      <c r="AB311" s="131">
        <f>IF(ISBLANK(#REF!),"",IF(L311="ΝΑΙ",6,(IF(M311="ΝΑΙ",4,0))))</f>
        <v>0</v>
      </c>
      <c r="AC311" s="131">
        <f>IF(ISBLANK(#REF!),"",IF(E311="ΠΕ23",IF(N311="ΝΑΙ",3,(IF(O311="ΝΑΙ",2,0))),IF(N311="ΝΑΙ",3,(IF(O311="ΝΑΙ",2,0)))))</f>
        <v>0</v>
      </c>
      <c r="AD311" s="131">
        <f>IF(ISBLANK(#REF!),"",MAX(AB311:AC311))</f>
        <v>0</v>
      </c>
      <c r="AE311" s="131">
        <f>IF(ISBLANK(#REF!),"",MIN(3,0.5*INT((P311*12+Q311+ROUND(R311/30,0))/6)))</f>
        <v>0.5</v>
      </c>
      <c r="AF311" s="131">
        <f>IF(ISBLANK(#REF!),"",0.25*(S311*12+T311+ROUND(U311/30,0)))</f>
        <v>3.25</v>
      </c>
      <c r="AG311" s="132">
        <f>IF(ISBLANK(#REF!),"",IF(V311&gt;=67%,7,0))</f>
        <v>0</v>
      </c>
      <c r="AH311" s="132">
        <f>IF(ISBLANK(#REF!),"",IF(W311&gt;=1,7,0))</f>
        <v>0</v>
      </c>
      <c r="AI311" s="132">
        <f>IF(ISBLANK(#REF!),"",IF(X311="ΠΟΛΥΤΕΚΝΟΣ",7,IF(X311="ΤΡΙΤΕΚΝΟΣ",3,0)))</f>
        <v>0</v>
      </c>
      <c r="AJ311" s="132">
        <f>IF(ISBLANK(#REF!),"",MAX(AG311:AI311))</f>
        <v>0</v>
      </c>
      <c r="AK311" s="187">
        <f>IF(ISBLANK(#REF!),"",AA311+SUM(AD311:AF311,AJ311))</f>
        <v>4.66</v>
      </c>
    </row>
    <row r="312" spans="1:37" s="134" customFormat="1">
      <c r="A312" s="115">
        <f>IF(ISBLANK(#REF!),"",IF(ISNUMBER(A311),A311+1,1))</f>
        <v>302</v>
      </c>
      <c r="B312" s="134" t="s">
        <v>753</v>
      </c>
      <c r="C312" s="134" t="s">
        <v>175</v>
      </c>
      <c r="D312" s="134" t="s">
        <v>147</v>
      </c>
      <c r="E312" s="134" t="s">
        <v>44</v>
      </c>
      <c r="F312" s="134" t="s">
        <v>88</v>
      </c>
      <c r="G312" s="134" t="s">
        <v>15</v>
      </c>
      <c r="H312" s="134" t="s">
        <v>12</v>
      </c>
      <c r="I312" s="134" t="s">
        <v>11</v>
      </c>
      <c r="J312" s="135">
        <v>40141</v>
      </c>
      <c r="K312" s="136">
        <v>6.3490000000000002</v>
      </c>
      <c r="L312" s="137"/>
      <c r="M312" s="137"/>
      <c r="N312" s="137"/>
      <c r="O312" s="137"/>
      <c r="P312" s="134">
        <v>0</v>
      </c>
      <c r="Q312" s="134">
        <v>0</v>
      </c>
      <c r="R312" s="134">
        <v>0</v>
      </c>
      <c r="S312" s="134">
        <v>1</v>
      </c>
      <c r="T312" s="134">
        <v>3</v>
      </c>
      <c r="U312" s="134">
        <v>2</v>
      </c>
      <c r="V312" s="138"/>
      <c r="W312" s="139"/>
      <c r="X312" s="137"/>
      <c r="Y312" s="137" t="s">
        <v>14</v>
      </c>
      <c r="Z312" s="137" t="s">
        <v>14</v>
      </c>
      <c r="AA312" s="131">
        <f>IF(ISBLANK(#REF!),"",IF(K312&gt;5,ROUND(0.5*(K312-5),2),0))</f>
        <v>0.67</v>
      </c>
      <c r="AB312" s="131">
        <f>IF(ISBLANK(#REF!),"",IF(L312="ΝΑΙ",6,(IF(M312="ΝΑΙ",4,0))))</f>
        <v>0</v>
      </c>
      <c r="AC312" s="131">
        <f>IF(ISBLANK(#REF!),"",IF(E312="ΠΕ23",IF(N312="ΝΑΙ",3,(IF(O312="ΝΑΙ",2,0))),IF(N312="ΝΑΙ",3,(IF(O312="ΝΑΙ",2,0)))))</f>
        <v>0</v>
      </c>
      <c r="AD312" s="131">
        <f>IF(ISBLANK(#REF!),"",MAX(AB312:AC312))</f>
        <v>0</v>
      </c>
      <c r="AE312" s="131">
        <f>IF(ISBLANK(#REF!),"",MIN(3,0.5*INT((P312*12+Q312+ROUND(R312/30,0))/6)))</f>
        <v>0</v>
      </c>
      <c r="AF312" s="131">
        <f>IF(ISBLANK(#REF!),"",0.25*(S312*12+T312+ROUND(U312/30,0)))</f>
        <v>3.75</v>
      </c>
      <c r="AG312" s="132">
        <f>IF(ISBLANK(#REF!),"",IF(V312&gt;=67%,7,0))</f>
        <v>0</v>
      </c>
      <c r="AH312" s="132">
        <f>IF(ISBLANK(#REF!),"",IF(W312&gt;=1,7,0))</f>
        <v>0</v>
      </c>
      <c r="AI312" s="132">
        <f>IF(ISBLANK(#REF!),"",IF(X312="ΠΟΛΥΤΕΚΝΟΣ",7,IF(X312="ΤΡΙΤΕΚΝΟΣ",3,0)))</f>
        <v>0</v>
      </c>
      <c r="AJ312" s="132">
        <f>IF(ISBLANK(#REF!),"",MAX(AG312:AI312))</f>
        <v>0</v>
      </c>
      <c r="AK312" s="187">
        <f>IF(ISBLANK(#REF!),"",AA312+SUM(AD312:AF312,AJ312))</f>
        <v>4.42</v>
      </c>
    </row>
    <row r="313" spans="1:37" s="134" customFormat="1">
      <c r="A313" s="115">
        <f>IF(ISBLANK(#REF!),"",IF(ISNUMBER(A312),A312+1,1))</f>
        <v>303</v>
      </c>
      <c r="B313" s="134" t="s">
        <v>680</v>
      </c>
      <c r="C313" s="134" t="s">
        <v>681</v>
      </c>
      <c r="D313" s="134" t="s">
        <v>130</v>
      </c>
      <c r="E313" s="134" t="s">
        <v>44</v>
      </c>
      <c r="F313" s="134" t="s">
        <v>89</v>
      </c>
      <c r="G313" s="134" t="s">
        <v>61</v>
      </c>
      <c r="H313" s="134" t="s">
        <v>12</v>
      </c>
      <c r="I313" s="134" t="s">
        <v>11</v>
      </c>
      <c r="J313" s="135">
        <v>41283</v>
      </c>
      <c r="K313" s="136">
        <v>7.25</v>
      </c>
      <c r="L313" s="137"/>
      <c r="M313" s="137"/>
      <c r="N313" s="137"/>
      <c r="O313" s="137"/>
      <c r="P313" s="134">
        <v>0</v>
      </c>
      <c r="Q313" s="134">
        <v>7</v>
      </c>
      <c r="R313" s="134">
        <v>20</v>
      </c>
      <c r="S313" s="134">
        <v>0</v>
      </c>
      <c r="T313" s="134">
        <v>11</v>
      </c>
      <c r="U313" s="134">
        <v>8</v>
      </c>
      <c r="V313" s="138"/>
      <c r="W313" s="139"/>
      <c r="X313" s="137"/>
      <c r="Y313" s="137" t="s">
        <v>14</v>
      </c>
      <c r="Z313" s="137" t="s">
        <v>14</v>
      </c>
      <c r="AA313" s="131">
        <f>IF(ISBLANK(#REF!),"",IF(K313&gt;5,ROUND(0.5*(K313-5),2),0))</f>
        <v>1.1299999999999999</v>
      </c>
      <c r="AB313" s="131">
        <f>IF(ISBLANK(#REF!),"",IF(L313="ΝΑΙ",6,(IF(M313="ΝΑΙ",4,0))))</f>
        <v>0</v>
      </c>
      <c r="AC313" s="131">
        <f>IF(ISBLANK(#REF!),"",IF(E313="ΠΕ23",IF(N313="ΝΑΙ",3,(IF(O313="ΝΑΙ",2,0))),IF(N313="ΝΑΙ",3,(IF(O313="ΝΑΙ",2,0)))))</f>
        <v>0</v>
      </c>
      <c r="AD313" s="131">
        <f>IF(ISBLANK(#REF!),"",MAX(AB313:AC313))</f>
        <v>0</v>
      </c>
      <c r="AE313" s="131">
        <f>IF(ISBLANK(#REF!),"",MIN(3,0.5*INT((P313*12+Q313+ROUND(R313/30,0))/6)))</f>
        <v>0.5</v>
      </c>
      <c r="AF313" s="131">
        <f>IF(ISBLANK(#REF!),"",0.25*(S313*12+T313+ROUND(U313/30,0)))</f>
        <v>2.75</v>
      </c>
      <c r="AG313" s="132">
        <f>IF(ISBLANK(#REF!),"",IF(V313&gt;=67%,7,0))</f>
        <v>0</v>
      </c>
      <c r="AH313" s="132">
        <f>IF(ISBLANK(#REF!),"",IF(W313&gt;=1,7,0))</f>
        <v>0</v>
      </c>
      <c r="AI313" s="132">
        <f>IF(ISBLANK(#REF!),"",IF(X313="ΠΟΛΥΤΕΚΝΟΣ",7,IF(X313="ΤΡΙΤΕΚΝΟΣ",3,0)))</f>
        <v>0</v>
      </c>
      <c r="AJ313" s="132">
        <f>IF(ISBLANK(#REF!),"",MAX(AG313:AI313))</f>
        <v>0</v>
      </c>
      <c r="AK313" s="187">
        <f>IF(ISBLANK(#REF!),"",AA313+SUM(AD313:AF313,AJ313))</f>
        <v>4.38</v>
      </c>
    </row>
    <row r="314" spans="1:37" s="134" customFormat="1">
      <c r="A314" s="115">
        <f>IF(ISBLANK(#REF!),"",IF(ISNUMBER(A313),A313+1,1))</f>
        <v>304</v>
      </c>
      <c r="B314" s="134" t="s">
        <v>806</v>
      </c>
      <c r="C314" s="134" t="s">
        <v>299</v>
      </c>
      <c r="D314" s="134" t="s">
        <v>301</v>
      </c>
      <c r="E314" s="134" t="s">
        <v>44</v>
      </c>
      <c r="F314" s="134" t="s">
        <v>89</v>
      </c>
      <c r="G314" s="134" t="s">
        <v>61</v>
      </c>
      <c r="H314" s="134" t="s">
        <v>12</v>
      </c>
      <c r="I314" s="134" t="s">
        <v>11</v>
      </c>
      <c r="J314" s="135">
        <v>41373</v>
      </c>
      <c r="K314" s="136">
        <v>7.48</v>
      </c>
      <c r="L314" s="137"/>
      <c r="M314" s="137"/>
      <c r="N314" s="137"/>
      <c r="O314" s="137"/>
      <c r="P314" s="134">
        <v>1</v>
      </c>
      <c r="Q314" s="134">
        <v>6</v>
      </c>
      <c r="R314" s="134">
        <v>19</v>
      </c>
      <c r="S314" s="134">
        <v>0</v>
      </c>
      <c r="T314" s="134">
        <v>6</v>
      </c>
      <c r="U314" s="134">
        <v>0</v>
      </c>
      <c r="V314" s="138"/>
      <c r="W314" s="139"/>
      <c r="X314" s="137"/>
      <c r="Y314" s="137" t="s">
        <v>14</v>
      </c>
      <c r="Z314" s="137" t="s">
        <v>14</v>
      </c>
      <c r="AA314" s="150">
        <f>IF(ISBLANK(#REF!),"",IF(K314&gt;5,ROUND(0.5*(K314-5),2),0))</f>
        <v>1.24</v>
      </c>
      <c r="AB314" s="150">
        <f>IF(ISBLANK(#REF!),"",IF(L314="ΝΑΙ",6,(IF(M314="ΝΑΙ",4,0))))</f>
        <v>0</v>
      </c>
      <c r="AC314" s="131">
        <f>IF(ISBLANK(#REF!),"",IF(E314="ΠΕ23",IF(N314="ΝΑΙ",3,(IF(O314="ΝΑΙ",2,0))),IF(N314="ΝΑΙ",3,(IF(O314="ΝΑΙ",2,0)))))</f>
        <v>0</v>
      </c>
      <c r="AD314" s="131">
        <f>IF(ISBLANK(#REF!),"",MAX(AB314:AC314))</f>
        <v>0</v>
      </c>
      <c r="AE314" s="150">
        <f>IF(ISBLANK(#REF!),"",MIN(3,0.5*INT((P314*12+Q314+ROUND(R314/30,0))/6)))</f>
        <v>1.5</v>
      </c>
      <c r="AF314" s="150">
        <f>IF(ISBLANK(#REF!),"",0.25*(S314*12+T314+ROUND(U314/30,0)))</f>
        <v>1.5</v>
      </c>
      <c r="AG314" s="150">
        <f>IF(ISBLANK(#REF!),"",IF(V314&gt;=67%,7,0))</f>
        <v>0</v>
      </c>
      <c r="AH314" s="150">
        <f>IF(ISBLANK(#REF!),"",IF(W314&gt;=1,7,0))</f>
        <v>0</v>
      </c>
      <c r="AI314" s="150">
        <f>IF(ISBLANK(#REF!),"",IF(X314="ΠΟΛΥΤΕΚΝΟΣ",7,IF(X314="ΤΡΙΤΕΚΝΟΣ",3,0)))</f>
        <v>0</v>
      </c>
      <c r="AJ314" s="150">
        <f>IF(ISBLANK(#REF!),"",MAX(AG314:AI314))</f>
        <v>0</v>
      </c>
      <c r="AK314" s="187">
        <f>IF(ISBLANK(#REF!),"",AA314+SUM(AD314:AF314,AJ314))</f>
        <v>4.24</v>
      </c>
    </row>
    <row r="315" spans="1:37" s="134" customFormat="1">
      <c r="A315" s="115">
        <f>IF(ISBLANK(#REF!),"",IF(ISNUMBER(A314),A314+1,1))</f>
        <v>305</v>
      </c>
      <c r="B315" s="134" t="s">
        <v>491</v>
      </c>
      <c r="C315" s="134" t="s">
        <v>132</v>
      </c>
      <c r="D315" s="134" t="s">
        <v>422</v>
      </c>
      <c r="E315" s="134" t="s">
        <v>44</v>
      </c>
      <c r="F315" s="134" t="s">
        <v>89</v>
      </c>
      <c r="G315" s="134" t="s">
        <v>61</v>
      </c>
      <c r="H315" s="134" t="s">
        <v>12</v>
      </c>
      <c r="I315" s="134" t="s">
        <v>11</v>
      </c>
      <c r="J315" s="135">
        <v>39030</v>
      </c>
      <c r="K315" s="136">
        <v>6.68</v>
      </c>
      <c r="L315" s="137"/>
      <c r="M315" s="137"/>
      <c r="N315" s="137"/>
      <c r="O315" s="137"/>
      <c r="P315" s="134">
        <v>0</v>
      </c>
      <c r="Q315" s="134">
        <v>10</v>
      </c>
      <c r="R315" s="134">
        <v>0</v>
      </c>
      <c r="S315" s="134">
        <v>0</v>
      </c>
      <c r="T315" s="134">
        <v>10</v>
      </c>
      <c r="U315" s="134">
        <v>29</v>
      </c>
      <c r="V315" s="138"/>
      <c r="W315" s="139"/>
      <c r="X315" s="137"/>
      <c r="Y315" s="137" t="s">
        <v>14</v>
      </c>
      <c r="Z315" s="137" t="s">
        <v>14</v>
      </c>
      <c r="AA315" s="131">
        <f>IF(ISBLANK(#REF!),"",IF(K315&gt;5,ROUND(0.5*(K315-5),2),0))</f>
        <v>0.84</v>
      </c>
      <c r="AB315" s="131">
        <f>IF(ISBLANK(#REF!),"",IF(L315="ΝΑΙ",6,(IF(M315="ΝΑΙ",4,0))))</f>
        <v>0</v>
      </c>
      <c r="AC315" s="131">
        <f>IF(ISBLANK(#REF!),"",IF(E315="ΠΕ23",IF(N315="ΝΑΙ",3,(IF(O315="ΝΑΙ",2,0))),IF(N315="ΝΑΙ",3,(IF(O315="ΝΑΙ",2,0)))))</f>
        <v>0</v>
      </c>
      <c r="AD315" s="131">
        <f>IF(ISBLANK(#REF!),"",MAX(AB315:AC315))</f>
        <v>0</v>
      </c>
      <c r="AE315" s="131">
        <f>IF(ISBLANK(#REF!),"",MIN(3,0.5*INT((P315*12+Q315+ROUND(R315/30,0))/6)))</f>
        <v>0.5</v>
      </c>
      <c r="AF315" s="131">
        <f>IF(ISBLANK(#REF!),"",0.25*(S315*12+T315+ROUND(U315/30,0)))</f>
        <v>2.75</v>
      </c>
      <c r="AG315" s="132">
        <f>IF(ISBLANK(#REF!),"",IF(V315&gt;=67%,7,0))</f>
        <v>0</v>
      </c>
      <c r="AH315" s="132">
        <f>IF(ISBLANK(#REF!),"",IF(W315&gt;=1,7,0))</f>
        <v>0</v>
      </c>
      <c r="AI315" s="132">
        <f>IF(ISBLANK(#REF!),"",IF(X315="ΠΟΛΥΤΕΚΝΟΣ",7,IF(X315="ΤΡΙΤΕΚΝΟΣ",3,0)))</f>
        <v>0</v>
      </c>
      <c r="AJ315" s="132">
        <f>IF(ISBLANK(#REF!),"",MAX(AG315:AI315))</f>
        <v>0</v>
      </c>
      <c r="AK315" s="187">
        <f>IF(ISBLANK(#REF!),"",AA315+SUM(AD315:AF315,AJ315))</f>
        <v>4.09</v>
      </c>
    </row>
    <row r="316" spans="1:37" s="134" customFormat="1">
      <c r="A316" s="115">
        <f>IF(ISBLANK(#REF!),"",IF(ISNUMBER(A315),A315+1,1))</f>
        <v>306</v>
      </c>
      <c r="B316" s="134" t="s">
        <v>771</v>
      </c>
      <c r="C316" s="134" t="s">
        <v>195</v>
      </c>
      <c r="D316" s="134" t="s">
        <v>184</v>
      </c>
      <c r="E316" s="134" t="s">
        <v>44</v>
      </c>
      <c r="F316" s="134" t="s">
        <v>88</v>
      </c>
      <c r="G316" s="134" t="s">
        <v>15</v>
      </c>
      <c r="H316" s="134" t="s">
        <v>12</v>
      </c>
      <c r="I316" s="134" t="s">
        <v>11</v>
      </c>
      <c r="J316" s="135">
        <v>41253</v>
      </c>
      <c r="K316" s="136">
        <v>7.1890000000000001</v>
      </c>
      <c r="L316" s="137"/>
      <c r="M316" s="137"/>
      <c r="N316" s="137"/>
      <c r="O316" s="137"/>
      <c r="P316" s="134">
        <v>0</v>
      </c>
      <c r="Q316" s="134">
        <v>5</v>
      </c>
      <c r="R316" s="134">
        <v>0</v>
      </c>
      <c r="S316" s="134">
        <v>0</v>
      </c>
      <c r="T316" s="134">
        <v>11</v>
      </c>
      <c r="U316" s="134">
        <v>17</v>
      </c>
      <c r="V316" s="138"/>
      <c r="W316" s="139"/>
      <c r="X316" s="137"/>
      <c r="Y316" s="137" t="s">
        <v>12</v>
      </c>
      <c r="Z316" s="137" t="s">
        <v>14</v>
      </c>
      <c r="AA316" s="131">
        <f>IF(ISBLANK(#REF!),"",IF(K316&gt;5,ROUND(0.5*(K316-5),2),0))</f>
        <v>1.0900000000000001</v>
      </c>
      <c r="AB316" s="131">
        <f>IF(ISBLANK(#REF!),"",IF(L316="ΝΑΙ",6,(IF(M316="ΝΑΙ",4,0))))</f>
        <v>0</v>
      </c>
      <c r="AC316" s="131">
        <f>IF(ISBLANK(#REF!),"",IF(E316="ΠΕ23",IF(N316="ΝΑΙ",3,(IF(O316="ΝΑΙ",2,0))),IF(N316="ΝΑΙ",3,(IF(O316="ΝΑΙ",2,0)))))</f>
        <v>0</v>
      </c>
      <c r="AD316" s="131">
        <f>IF(ISBLANK(#REF!),"",MAX(AB316:AC316))</f>
        <v>0</v>
      </c>
      <c r="AE316" s="131">
        <f>IF(ISBLANK(#REF!),"",MIN(3,0.5*INT((P316*12+Q316+ROUND(R316/30,0))/6)))</f>
        <v>0</v>
      </c>
      <c r="AF316" s="131">
        <f>IF(ISBLANK(#REF!),"",0.25*(S316*12+T316+ROUND(U316/30,0)))</f>
        <v>3</v>
      </c>
      <c r="AG316" s="132">
        <f>IF(ISBLANK(#REF!),"",IF(V316&gt;=67%,7,0))</f>
        <v>0</v>
      </c>
      <c r="AH316" s="132">
        <f>IF(ISBLANK(#REF!),"",IF(W316&gt;=1,7,0))</f>
        <v>0</v>
      </c>
      <c r="AI316" s="132">
        <f>IF(ISBLANK(#REF!),"",IF(X316="ΠΟΛΥΤΕΚΝΟΣ",7,IF(X316="ΤΡΙΤΕΚΝΟΣ",3,0)))</f>
        <v>0</v>
      </c>
      <c r="AJ316" s="132">
        <f>IF(ISBLANK(#REF!),"",MAX(AG316:AI316))</f>
        <v>0</v>
      </c>
      <c r="AK316" s="187">
        <f>IF(ISBLANK(#REF!),"",AA316+SUM(AD316:AF316,AJ316))</f>
        <v>4.09</v>
      </c>
    </row>
    <row r="317" spans="1:37" s="134" customFormat="1">
      <c r="A317" s="115">
        <f>IF(ISBLANK(#REF!),"",IF(ISNUMBER(A316),A316+1,1))</f>
        <v>307</v>
      </c>
      <c r="B317" s="134" t="s">
        <v>734</v>
      </c>
      <c r="C317" s="134" t="s">
        <v>735</v>
      </c>
      <c r="D317" s="134" t="s">
        <v>167</v>
      </c>
      <c r="E317" s="134" t="s">
        <v>44</v>
      </c>
      <c r="F317" s="134" t="s">
        <v>89</v>
      </c>
      <c r="G317" s="134" t="s">
        <v>61</v>
      </c>
      <c r="H317" s="134" t="s">
        <v>12</v>
      </c>
      <c r="I317" s="134" t="s">
        <v>11</v>
      </c>
      <c r="J317" s="135">
        <v>41779</v>
      </c>
      <c r="K317" s="136">
        <v>6.85</v>
      </c>
      <c r="L317" s="137"/>
      <c r="M317" s="137"/>
      <c r="N317" s="137"/>
      <c r="O317" s="137"/>
      <c r="P317" s="134">
        <v>0</v>
      </c>
      <c r="Q317" s="134">
        <v>0</v>
      </c>
      <c r="R317" s="134">
        <v>0</v>
      </c>
      <c r="S317" s="134">
        <v>0</v>
      </c>
      <c r="T317" s="134">
        <v>11</v>
      </c>
      <c r="U317" s="134">
        <v>17</v>
      </c>
      <c r="V317" s="138"/>
      <c r="W317" s="139"/>
      <c r="X317" s="137"/>
      <c r="Y317" s="137" t="s">
        <v>14</v>
      </c>
      <c r="Z317" s="137" t="s">
        <v>14</v>
      </c>
      <c r="AA317" s="131">
        <f>IF(ISBLANK(#REF!),"",IF(K317&gt;5,ROUND(0.5*(K317-5),2),0))</f>
        <v>0.93</v>
      </c>
      <c r="AB317" s="131">
        <f>IF(ISBLANK(#REF!),"",IF(L317="ΝΑΙ",6,(IF(M317="ΝΑΙ",4,0))))</f>
        <v>0</v>
      </c>
      <c r="AC317" s="131">
        <f>IF(ISBLANK(#REF!),"",IF(E317="ΠΕ23",IF(N317="ΝΑΙ",3,(IF(O317="ΝΑΙ",2,0))),IF(N317="ΝΑΙ",3,(IF(O317="ΝΑΙ",2,0)))))</f>
        <v>0</v>
      </c>
      <c r="AD317" s="131">
        <f>IF(ISBLANK(#REF!),"",MAX(AB317:AC317))</f>
        <v>0</v>
      </c>
      <c r="AE317" s="131">
        <f>IF(ISBLANK(#REF!),"",MIN(3,0.5*INT((P317*12+Q317+ROUND(R317/30,0))/6)))</f>
        <v>0</v>
      </c>
      <c r="AF317" s="131">
        <f>IF(ISBLANK(#REF!),"",0.25*(S317*12+T317+ROUND(U317/30,0)))</f>
        <v>3</v>
      </c>
      <c r="AG317" s="132">
        <f>IF(ISBLANK(#REF!),"",IF(V317&gt;=67%,7,0))</f>
        <v>0</v>
      </c>
      <c r="AH317" s="132">
        <f>IF(ISBLANK(#REF!),"",IF(W317&gt;=1,7,0))</f>
        <v>0</v>
      </c>
      <c r="AI317" s="132">
        <f>IF(ISBLANK(#REF!),"",IF(X317="ΠΟΛΥΤΕΚΝΟΣ",7,IF(X317="ΤΡΙΤΕΚΝΟΣ",3,0)))</f>
        <v>0</v>
      </c>
      <c r="AJ317" s="132">
        <f>IF(ISBLANK(#REF!),"",MAX(AG317:AI317))</f>
        <v>0</v>
      </c>
      <c r="AK317" s="187">
        <f>IF(ISBLANK(#REF!),"",AA317+SUM(AD317:AF317,AJ317))</f>
        <v>3.93</v>
      </c>
    </row>
    <row r="318" spans="1:37" s="134" customFormat="1">
      <c r="A318" s="115">
        <f>IF(ISBLANK(#REF!),"",IF(ISNUMBER(A317),A317+1,1))</f>
        <v>308</v>
      </c>
      <c r="B318" s="134" t="s">
        <v>509</v>
      </c>
      <c r="C318" s="134" t="s">
        <v>109</v>
      </c>
      <c r="D318" s="134" t="s">
        <v>691</v>
      </c>
      <c r="E318" s="134" t="s">
        <v>44</v>
      </c>
      <c r="F318" s="134" t="s">
        <v>89</v>
      </c>
      <c r="G318" s="134" t="s">
        <v>61</v>
      </c>
      <c r="H318" s="134" t="s">
        <v>12</v>
      </c>
      <c r="I318" s="134" t="s">
        <v>11</v>
      </c>
      <c r="J318" s="135">
        <v>40213</v>
      </c>
      <c r="K318" s="136">
        <v>6.33</v>
      </c>
      <c r="L318" s="137"/>
      <c r="M318" s="137"/>
      <c r="N318" s="137"/>
      <c r="O318" s="137"/>
      <c r="P318" s="134">
        <v>0</v>
      </c>
      <c r="Q318" s="134">
        <v>0</v>
      </c>
      <c r="R318" s="134">
        <v>0</v>
      </c>
      <c r="S318" s="134">
        <v>1</v>
      </c>
      <c r="T318" s="134">
        <v>0</v>
      </c>
      <c r="U318" s="134">
        <v>19</v>
      </c>
      <c r="V318" s="138"/>
      <c r="W318" s="139"/>
      <c r="X318" s="137"/>
      <c r="Y318" s="137" t="s">
        <v>14</v>
      </c>
      <c r="Z318" s="137" t="s">
        <v>14</v>
      </c>
      <c r="AA318" s="131">
        <f>IF(ISBLANK(#REF!),"",IF(K318&gt;5,ROUND(0.5*(K318-5),2),0))</f>
        <v>0.67</v>
      </c>
      <c r="AB318" s="131">
        <f>IF(ISBLANK(#REF!),"",IF(L318="ΝΑΙ",6,(IF(M318="ΝΑΙ",4,0))))</f>
        <v>0</v>
      </c>
      <c r="AC318" s="131">
        <f>IF(ISBLANK(#REF!),"",IF(E318="ΠΕ23",IF(N318="ΝΑΙ",3,(IF(O318="ΝΑΙ",2,0))),IF(N318="ΝΑΙ",3,(IF(O318="ΝΑΙ",2,0)))))</f>
        <v>0</v>
      </c>
      <c r="AD318" s="131">
        <f>IF(ISBLANK(#REF!),"",MAX(AB318:AC318))</f>
        <v>0</v>
      </c>
      <c r="AE318" s="131">
        <f>IF(ISBLANK(#REF!),"",MIN(3,0.5*INT((P318*12+Q318+ROUND(R318/30,0))/6)))</f>
        <v>0</v>
      </c>
      <c r="AF318" s="131">
        <f>IF(ISBLANK(#REF!),"",0.25*(S318*12+T318+ROUND(U318/30,0)))</f>
        <v>3.25</v>
      </c>
      <c r="AG318" s="132">
        <f>IF(ISBLANK(#REF!),"",IF(V318&gt;=67%,7,0))</f>
        <v>0</v>
      </c>
      <c r="AH318" s="132">
        <f>IF(ISBLANK(#REF!),"",IF(W318&gt;=1,7,0))</f>
        <v>0</v>
      </c>
      <c r="AI318" s="132">
        <f>IF(ISBLANK(#REF!),"",IF(X318="ΠΟΛΥΤΕΚΝΟΣ",7,IF(X318="ΤΡΙΤΕΚΝΟΣ",3,0)))</f>
        <v>0</v>
      </c>
      <c r="AJ318" s="132">
        <f>IF(ISBLANK(#REF!),"",MAX(AG318:AI318))</f>
        <v>0</v>
      </c>
      <c r="AK318" s="187">
        <f>IF(ISBLANK(#REF!),"",AA318+SUM(AD318:AF318,AJ318))</f>
        <v>3.92</v>
      </c>
    </row>
    <row r="319" spans="1:37" s="134" customFormat="1">
      <c r="A319" s="115">
        <f>IF(ISBLANK(#REF!),"",IF(ISNUMBER(A318),A318+1,1))</f>
        <v>309</v>
      </c>
      <c r="B319" s="134" t="s">
        <v>779</v>
      </c>
      <c r="C319" s="134" t="s">
        <v>120</v>
      </c>
      <c r="D319" s="134" t="s">
        <v>107</v>
      </c>
      <c r="E319" s="134" t="s">
        <v>44</v>
      </c>
      <c r="F319" s="134" t="s">
        <v>88</v>
      </c>
      <c r="G319" s="134" t="s">
        <v>15</v>
      </c>
      <c r="H319" s="134" t="s">
        <v>12</v>
      </c>
      <c r="I319" s="134" t="s">
        <v>11</v>
      </c>
      <c r="J319" s="135">
        <v>41415</v>
      </c>
      <c r="K319" s="136">
        <v>6.3019999999999996</v>
      </c>
      <c r="P319" s="134">
        <v>0</v>
      </c>
      <c r="Q319" s="134">
        <v>8</v>
      </c>
      <c r="R319" s="134">
        <v>21</v>
      </c>
      <c r="S319" s="134">
        <v>0</v>
      </c>
      <c r="T319" s="134">
        <v>10</v>
      </c>
      <c r="U319" s="134">
        <v>16</v>
      </c>
      <c r="Y319" s="134" t="s">
        <v>14</v>
      </c>
      <c r="Z319" s="134" t="s">
        <v>14</v>
      </c>
      <c r="AA319" s="150">
        <f>IF(ISBLANK(#REF!),"",IF(K319&gt;5,ROUND(0.5*(K319-5),2),0))</f>
        <v>0.65</v>
      </c>
      <c r="AB319" s="150">
        <f>IF(ISBLANK(#REF!),"",IF(L319="ΝΑΙ",6,(IF(M319="ΝΑΙ",4,0))))</f>
        <v>0</v>
      </c>
      <c r="AC319" s="131">
        <f>IF(ISBLANK(#REF!),"",IF(E319="ΠΕ23",IF(N319="ΝΑΙ",3,(IF(O319="ΝΑΙ",2,0))),IF(N319="ΝΑΙ",3,(IF(O319="ΝΑΙ",2,0)))))</f>
        <v>0</v>
      </c>
      <c r="AD319" s="131">
        <f>IF(ISBLANK(#REF!),"",MAX(AB319:AC319))</f>
        <v>0</v>
      </c>
      <c r="AE319" s="150">
        <f>IF(ISBLANK(#REF!),"",MIN(3,0.5*INT((P319*12+Q319+ROUND(R319/30,0))/6)))</f>
        <v>0.5</v>
      </c>
      <c r="AF319" s="150">
        <f>IF(ISBLANK(#REF!),"",0.25*(S319*12+T319+ROUND(U319/30,0)))</f>
        <v>2.75</v>
      </c>
      <c r="AG319" s="150">
        <f>IF(ISBLANK(#REF!),"",IF(V319&gt;=67%,7,0))</f>
        <v>0</v>
      </c>
      <c r="AH319" s="150">
        <f>IF(ISBLANK(#REF!),"",IF(W319&gt;=1,7,0))</f>
        <v>0</v>
      </c>
      <c r="AI319" s="150">
        <f>IF(ISBLANK(#REF!),"",IF(X319="ΠΟΛΥΤΕΚΝΟΣ",7,IF(X319="ΤΡΙΤΕΚΝΟΣ",3,0)))</f>
        <v>0</v>
      </c>
      <c r="AJ319" s="150">
        <f>IF(ISBLANK(#REF!),"",MAX(AG319:AI319))</f>
        <v>0</v>
      </c>
      <c r="AK319" s="187">
        <f>IF(ISBLANK(#REF!),"",AA319+SUM(AD319:AF319,AJ319))</f>
        <v>3.9</v>
      </c>
    </row>
    <row r="320" spans="1:37" s="134" customFormat="1">
      <c r="A320" s="115">
        <f>IF(ISBLANK(#REF!),"",IF(ISNUMBER(A319),A319+1,1))</f>
        <v>310</v>
      </c>
      <c r="B320" s="134" t="s">
        <v>117</v>
      </c>
      <c r="C320" s="134" t="s">
        <v>151</v>
      </c>
      <c r="D320" s="134" t="s">
        <v>112</v>
      </c>
      <c r="E320" s="134" t="s">
        <v>44</v>
      </c>
      <c r="F320" s="134" t="s">
        <v>89</v>
      </c>
      <c r="G320" s="134" t="s">
        <v>61</v>
      </c>
      <c r="H320" s="134" t="s">
        <v>12</v>
      </c>
      <c r="I320" s="134" t="s">
        <v>11</v>
      </c>
      <c r="J320" s="135">
        <v>41592</v>
      </c>
      <c r="K320" s="136">
        <v>7.1</v>
      </c>
      <c r="L320" s="137"/>
      <c r="M320" s="137"/>
      <c r="N320" s="137"/>
      <c r="O320" s="137"/>
      <c r="P320" s="134">
        <v>0</v>
      </c>
      <c r="Q320" s="134">
        <v>0</v>
      </c>
      <c r="R320" s="134">
        <v>0</v>
      </c>
      <c r="S320" s="134">
        <v>0</v>
      </c>
      <c r="T320" s="134">
        <v>11</v>
      </c>
      <c r="U320" s="134">
        <v>8</v>
      </c>
      <c r="V320" s="138"/>
      <c r="W320" s="139"/>
      <c r="X320" s="137"/>
      <c r="Y320" s="137" t="s">
        <v>12</v>
      </c>
      <c r="Z320" s="137" t="s">
        <v>14</v>
      </c>
      <c r="AA320" s="131">
        <f>IF(ISBLANK(#REF!),"",IF(K320&gt;5,ROUND(0.5*(K320-5),2),0))</f>
        <v>1.05</v>
      </c>
      <c r="AB320" s="131">
        <f>IF(ISBLANK(#REF!),"",IF(L320="ΝΑΙ",6,(IF(M320="ΝΑΙ",4,0))))</f>
        <v>0</v>
      </c>
      <c r="AC320" s="131">
        <f>IF(ISBLANK(#REF!),"",IF(E320="ΠΕ23",IF(N320="ΝΑΙ",3,(IF(O320="ΝΑΙ",2,0))),IF(N320="ΝΑΙ",3,(IF(O320="ΝΑΙ",2,0)))))</f>
        <v>0</v>
      </c>
      <c r="AD320" s="131">
        <f>IF(ISBLANK(#REF!),"",MAX(AB320:AC320))</f>
        <v>0</v>
      </c>
      <c r="AE320" s="131">
        <f>IF(ISBLANK(#REF!),"",MIN(3,0.5*INT((P320*12+Q320+ROUND(R320/30,0))/6)))</f>
        <v>0</v>
      </c>
      <c r="AF320" s="131">
        <f>IF(ISBLANK(#REF!),"",0.25*(S320*12+T320+ROUND(U320/30,0)))</f>
        <v>2.75</v>
      </c>
      <c r="AG320" s="132">
        <f>IF(ISBLANK(#REF!),"",IF(V320&gt;=67%,7,0))</f>
        <v>0</v>
      </c>
      <c r="AH320" s="132">
        <f>IF(ISBLANK(#REF!),"",IF(W320&gt;=1,7,0))</f>
        <v>0</v>
      </c>
      <c r="AI320" s="132">
        <f>IF(ISBLANK(#REF!),"",IF(X320="ΠΟΛΥΤΕΚΝΟΣ",7,IF(X320="ΤΡΙΤΕΚΝΟΣ",3,0)))</f>
        <v>0</v>
      </c>
      <c r="AJ320" s="132">
        <f>IF(ISBLANK(#REF!),"",MAX(AG320:AI320))</f>
        <v>0</v>
      </c>
      <c r="AK320" s="187">
        <f>IF(ISBLANK(#REF!),"",AA320+SUM(AD320:AF320,AJ320))</f>
        <v>3.8</v>
      </c>
    </row>
    <row r="321" spans="1:37" s="134" customFormat="1">
      <c r="A321" s="115">
        <f>IF(ISBLANK(#REF!),"",IF(ISNUMBER(A320),A320+1,1))</f>
        <v>311</v>
      </c>
      <c r="B321" s="134" t="s">
        <v>770</v>
      </c>
      <c r="C321" s="134" t="s">
        <v>98</v>
      </c>
      <c r="D321" s="134" t="s">
        <v>233</v>
      </c>
      <c r="E321" s="134" t="s">
        <v>44</v>
      </c>
      <c r="F321" s="134" t="s">
        <v>89</v>
      </c>
      <c r="G321" s="134" t="s">
        <v>61</v>
      </c>
      <c r="H321" s="134" t="s">
        <v>12</v>
      </c>
      <c r="I321" s="134" t="s">
        <v>11</v>
      </c>
      <c r="J321" s="135">
        <v>37971</v>
      </c>
      <c r="K321" s="136">
        <v>6.3</v>
      </c>
      <c r="L321" s="137"/>
      <c r="M321" s="137"/>
      <c r="N321" s="137"/>
      <c r="O321" s="137"/>
      <c r="P321" s="134">
        <v>3</v>
      </c>
      <c r="Q321" s="134">
        <v>2</v>
      </c>
      <c r="R321" s="134">
        <v>12</v>
      </c>
      <c r="S321" s="134">
        <v>0</v>
      </c>
      <c r="T321" s="134">
        <v>0</v>
      </c>
      <c r="U321" s="134">
        <v>0</v>
      </c>
      <c r="V321" s="138"/>
      <c r="W321" s="139"/>
      <c r="X321" s="137"/>
      <c r="Y321" s="137" t="s">
        <v>14</v>
      </c>
      <c r="Z321" s="137" t="s">
        <v>14</v>
      </c>
      <c r="AA321" s="131">
        <f>IF(ISBLANK(#REF!),"",IF(K321&gt;5,ROUND(0.5*(K321-5),2),0))</f>
        <v>0.65</v>
      </c>
      <c r="AB321" s="131">
        <f>IF(ISBLANK(#REF!),"",IF(L321="ΝΑΙ",6,(IF(M321="ΝΑΙ",4,0))))</f>
        <v>0</v>
      </c>
      <c r="AC321" s="131">
        <f>IF(ISBLANK(#REF!),"",IF(E321="ΠΕ23",IF(N321="ΝΑΙ",3,(IF(O321="ΝΑΙ",2,0))),IF(N321="ΝΑΙ",3,(IF(O321="ΝΑΙ",2,0)))))</f>
        <v>0</v>
      </c>
      <c r="AD321" s="131">
        <f>IF(ISBLANK(#REF!),"",MAX(AB321:AC321))</f>
        <v>0</v>
      </c>
      <c r="AE321" s="131">
        <f>IF(ISBLANK(#REF!),"",MIN(3,0.5*INT((P321*12+Q321+ROUND(R321/30,0))/6)))</f>
        <v>3</v>
      </c>
      <c r="AF321" s="131">
        <f>IF(ISBLANK(#REF!),"",0.25*(S321*12+T321+ROUND(U321/30,0)))</f>
        <v>0</v>
      </c>
      <c r="AG321" s="132">
        <f>IF(ISBLANK(#REF!),"",IF(V321&gt;=67%,7,0))</f>
        <v>0</v>
      </c>
      <c r="AH321" s="132">
        <f>IF(ISBLANK(#REF!),"",IF(W321&gt;=1,7,0))</f>
        <v>0</v>
      </c>
      <c r="AI321" s="132">
        <f>IF(ISBLANK(#REF!),"",IF(X321="ΠΟΛΥΤΕΚΝΟΣ",7,IF(X321="ΤΡΙΤΕΚΝΟΣ",3,0)))</f>
        <v>0</v>
      </c>
      <c r="AJ321" s="132">
        <f>IF(ISBLANK(#REF!),"",MAX(AG321:AI321))</f>
        <v>0</v>
      </c>
      <c r="AK321" s="187">
        <f>IF(ISBLANK(#REF!),"",AA321+SUM(AD321:AF321,AJ321))</f>
        <v>3.65</v>
      </c>
    </row>
    <row r="322" spans="1:37" s="134" customFormat="1">
      <c r="A322" s="115">
        <f>IF(ISBLANK(#REF!),"",IF(ISNUMBER(A321),A321+1,1))</f>
        <v>312</v>
      </c>
      <c r="B322" s="134" t="s">
        <v>682</v>
      </c>
      <c r="C322" s="134" t="s">
        <v>164</v>
      </c>
      <c r="D322" s="134" t="s">
        <v>130</v>
      </c>
      <c r="E322" s="134" t="s">
        <v>44</v>
      </c>
      <c r="F322" s="134" t="s">
        <v>89</v>
      </c>
      <c r="G322" s="134" t="s">
        <v>61</v>
      </c>
      <c r="H322" s="134" t="s">
        <v>12</v>
      </c>
      <c r="I322" s="134" t="s">
        <v>11</v>
      </c>
      <c r="J322" s="135">
        <v>41600</v>
      </c>
      <c r="K322" s="136">
        <v>6.8</v>
      </c>
      <c r="L322" s="137"/>
      <c r="M322" s="137"/>
      <c r="N322" s="137"/>
      <c r="O322" s="137"/>
      <c r="P322" s="134">
        <v>0</v>
      </c>
      <c r="Q322" s="134">
        <v>0</v>
      </c>
      <c r="R322" s="134">
        <v>0</v>
      </c>
      <c r="S322" s="134">
        <v>0</v>
      </c>
      <c r="T322" s="134">
        <v>11</v>
      </c>
      <c r="U322" s="134">
        <v>8</v>
      </c>
      <c r="V322" s="138"/>
      <c r="W322" s="139"/>
      <c r="X322" s="137"/>
      <c r="Y322" s="137" t="s">
        <v>14</v>
      </c>
      <c r="Z322" s="137" t="s">
        <v>14</v>
      </c>
      <c r="AA322" s="131">
        <f>IF(ISBLANK(#REF!),"",IF(K322&gt;5,ROUND(0.5*(K322-5),2),0))</f>
        <v>0.9</v>
      </c>
      <c r="AB322" s="131">
        <f>IF(ISBLANK(#REF!),"",IF(L322="ΝΑΙ",6,(IF(M322="ΝΑΙ",4,0))))</f>
        <v>0</v>
      </c>
      <c r="AC322" s="131">
        <f>IF(ISBLANK(#REF!),"",IF(E322="ΠΕ23",IF(N322="ΝΑΙ",3,(IF(O322="ΝΑΙ",2,0))),IF(N322="ΝΑΙ",3,(IF(O322="ΝΑΙ",2,0)))))</f>
        <v>0</v>
      </c>
      <c r="AD322" s="131">
        <f>IF(ISBLANK(#REF!),"",MAX(AB322:AC322))</f>
        <v>0</v>
      </c>
      <c r="AE322" s="131">
        <f>IF(ISBLANK(#REF!),"",MIN(3,0.5*INT((P322*12+Q322+ROUND(R322/30,0))/6)))</f>
        <v>0</v>
      </c>
      <c r="AF322" s="131">
        <f>IF(ISBLANK(#REF!),"",0.25*(S322*12+T322+ROUND(U322/30,0)))</f>
        <v>2.75</v>
      </c>
      <c r="AG322" s="132">
        <f>IF(ISBLANK(#REF!),"",IF(V322&gt;=67%,7,0))</f>
        <v>0</v>
      </c>
      <c r="AH322" s="132">
        <f>IF(ISBLANK(#REF!),"",IF(W322&gt;=1,7,0))</f>
        <v>0</v>
      </c>
      <c r="AI322" s="132">
        <f>IF(ISBLANK(#REF!),"",IF(X322="ΠΟΛΥΤΕΚΝΟΣ",7,IF(X322="ΤΡΙΤΕΚΝΟΣ",3,0)))</f>
        <v>0</v>
      </c>
      <c r="AJ322" s="132">
        <f>IF(ISBLANK(#REF!),"",MAX(AG322:AI322))</f>
        <v>0</v>
      </c>
      <c r="AK322" s="187">
        <f>IF(ISBLANK(#REF!),"",AA322+SUM(AD322:AF322,AJ322))</f>
        <v>3.65</v>
      </c>
    </row>
    <row r="323" spans="1:37" s="134" customFormat="1">
      <c r="A323" s="115">
        <f>IF(ISBLANK(#REF!),"",IF(ISNUMBER(A322),A322+1,1))</f>
        <v>313</v>
      </c>
      <c r="B323" s="134" t="s">
        <v>741</v>
      </c>
      <c r="C323" s="134" t="s">
        <v>742</v>
      </c>
      <c r="D323" s="134" t="s">
        <v>127</v>
      </c>
      <c r="E323" s="134" t="s">
        <v>44</v>
      </c>
      <c r="F323" s="134" t="s">
        <v>89</v>
      </c>
      <c r="G323" s="134" t="s">
        <v>61</v>
      </c>
      <c r="H323" s="134" t="s">
        <v>12</v>
      </c>
      <c r="I323" s="134" t="s">
        <v>11</v>
      </c>
      <c r="J323" s="135">
        <v>40575</v>
      </c>
      <c r="K323" s="136">
        <v>8.1</v>
      </c>
      <c r="L323" s="137"/>
      <c r="M323" s="137"/>
      <c r="N323" s="137"/>
      <c r="O323" s="137" t="s">
        <v>12</v>
      </c>
      <c r="P323" s="134">
        <v>0</v>
      </c>
      <c r="Q323" s="134">
        <v>0</v>
      </c>
      <c r="R323" s="134">
        <v>0</v>
      </c>
      <c r="S323" s="134">
        <v>0</v>
      </c>
      <c r="T323" s="134">
        <v>0</v>
      </c>
      <c r="U323" s="134">
        <v>0</v>
      </c>
      <c r="V323" s="138"/>
      <c r="W323" s="139"/>
      <c r="X323" s="137"/>
      <c r="Y323" s="137" t="s">
        <v>14</v>
      </c>
      <c r="Z323" s="137" t="s">
        <v>14</v>
      </c>
      <c r="AA323" s="131">
        <f>IF(ISBLANK(#REF!),"",IF(K323&gt;5,ROUND(0.5*(K323-5),2),0))</f>
        <v>1.55</v>
      </c>
      <c r="AB323" s="131">
        <f>IF(ISBLANK(#REF!),"",IF(L323="ΝΑΙ",6,(IF(M323="ΝΑΙ",4,0))))</f>
        <v>0</v>
      </c>
      <c r="AC323" s="131">
        <f>IF(ISBLANK(#REF!),"",IF(E323="ΠΕ23",IF(N323="ΝΑΙ",3,(IF(O323="ΝΑΙ",2,0))),IF(N323="ΝΑΙ",3,(IF(O323="ΝΑΙ",2,0)))))</f>
        <v>2</v>
      </c>
      <c r="AD323" s="131">
        <f>IF(ISBLANK(#REF!),"",MAX(AB323:AC323))</f>
        <v>2</v>
      </c>
      <c r="AE323" s="131">
        <f>IF(ISBLANK(#REF!),"",MIN(3,0.5*INT((P323*12+Q323+ROUND(R323/30,0))/6)))</f>
        <v>0</v>
      </c>
      <c r="AF323" s="131">
        <f>IF(ISBLANK(#REF!),"",0.25*(S323*12+T323+ROUND(U323/30,0)))</f>
        <v>0</v>
      </c>
      <c r="AG323" s="132">
        <f>IF(ISBLANK(#REF!),"",IF(V323&gt;=67%,7,0))</f>
        <v>0</v>
      </c>
      <c r="AH323" s="132">
        <f>IF(ISBLANK(#REF!),"",IF(W323&gt;=1,7,0))</f>
        <v>0</v>
      </c>
      <c r="AI323" s="132">
        <f>IF(ISBLANK(#REF!),"",IF(X323="ΠΟΛΥΤΕΚΝΟΣ",7,IF(X323="ΤΡΙΤΕΚΝΟΣ",3,0)))</f>
        <v>0</v>
      </c>
      <c r="AJ323" s="132">
        <f>IF(ISBLANK(#REF!),"",MAX(AG323:AI323))</f>
        <v>0</v>
      </c>
      <c r="AK323" s="187">
        <f>IF(ISBLANK(#REF!),"",AA323+SUM(AD323:AF323,AJ323))</f>
        <v>3.55</v>
      </c>
    </row>
    <row r="324" spans="1:37" s="134" customFormat="1">
      <c r="A324" s="115">
        <f>IF(ISBLANK(#REF!),"",IF(ISNUMBER(A323),A323+1,1))</f>
        <v>314</v>
      </c>
      <c r="B324" s="134" t="s">
        <v>712</v>
      </c>
      <c r="C324" s="134" t="s">
        <v>154</v>
      </c>
      <c r="D324" s="134" t="s">
        <v>107</v>
      </c>
      <c r="E324" s="134" t="s">
        <v>44</v>
      </c>
      <c r="F324" s="134" t="s">
        <v>89</v>
      </c>
      <c r="G324" s="134" t="s">
        <v>61</v>
      </c>
      <c r="H324" s="134" t="s">
        <v>12</v>
      </c>
      <c r="I324" s="134" t="s">
        <v>11</v>
      </c>
      <c r="J324" s="135">
        <v>41029</v>
      </c>
      <c r="K324" s="136">
        <v>7.46</v>
      </c>
      <c r="L324" s="137"/>
      <c r="M324" s="137"/>
      <c r="N324" s="137"/>
      <c r="O324" s="137"/>
      <c r="P324" s="134">
        <v>0</v>
      </c>
      <c r="Q324" s="134">
        <v>0</v>
      </c>
      <c r="R324" s="134">
        <v>0</v>
      </c>
      <c r="S324" s="134">
        <v>0</v>
      </c>
      <c r="T324" s="134">
        <v>8</v>
      </c>
      <c r="U324" s="134">
        <v>21</v>
      </c>
      <c r="V324" s="138"/>
      <c r="W324" s="139"/>
      <c r="X324" s="137"/>
      <c r="Y324" s="137" t="s">
        <v>14</v>
      </c>
      <c r="Z324" s="137" t="s">
        <v>14</v>
      </c>
      <c r="AA324" s="131">
        <f>IF(ISBLANK(#REF!),"",IF(K324&gt;5,ROUND(0.5*(K324-5),2),0))</f>
        <v>1.23</v>
      </c>
      <c r="AB324" s="131">
        <f>IF(ISBLANK(#REF!),"",IF(L324="ΝΑΙ",6,(IF(M324="ΝΑΙ",4,0))))</f>
        <v>0</v>
      </c>
      <c r="AC324" s="131">
        <f>IF(ISBLANK(#REF!),"",IF(E324="ΠΕ23",IF(N324="ΝΑΙ",3,(IF(O324="ΝΑΙ",2,0))),IF(N324="ΝΑΙ",3,(IF(O324="ΝΑΙ",2,0)))))</f>
        <v>0</v>
      </c>
      <c r="AD324" s="131">
        <f>IF(ISBLANK(#REF!),"",MAX(AB324:AC324))</f>
        <v>0</v>
      </c>
      <c r="AE324" s="131">
        <f>IF(ISBLANK(#REF!),"",MIN(3,0.5*INT((P324*12+Q324+ROUND(R324/30,0))/6)))</f>
        <v>0</v>
      </c>
      <c r="AF324" s="131">
        <f>IF(ISBLANK(#REF!),"",0.25*(S324*12+T324+ROUND(U324/30,0)))</f>
        <v>2.25</v>
      </c>
      <c r="AG324" s="132">
        <f>IF(ISBLANK(#REF!),"",IF(V324&gt;=67%,7,0))</f>
        <v>0</v>
      </c>
      <c r="AH324" s="132">
        <f>IF(ISBLANK(#REF!),"",IF(W324&gt;=1,7,0))</f>
        <v>0</v>
      </c>
      <c r="AI324" s="132">
        <f>IF(ISBLANK(#REF!),"",IF(X324="ΠΟΛΥΤΕΚΝΟΣ",7,IF(X324="ΤΡΙΤΕΚΝΟΣ",3,0)))</f>
        <v>0</v>
      </c>
      <c r="AJ324" s="132">
        <f>IF(ISBLANK(#REF!),"",MAX(AG324:AI324))</f>
        <v>0</v>
      </c>
      <c r="AK324" s="187">
        <f>IF(ISBLANK(#REF!),"",AA324+SUM(AD324:AF324,AJ324))</f>
        <v>3.48</v>
      </c>
    </row>
    <row r="325" spans="1:37" s="134" customFormat="1">
      <c r="A325" s="115">
        <f>IF(ISBLANK(#REF!),"",IF(ISNUMBER(A324),A324+1,1))</f>
        <v>315</v>
      </c>
      <c r="B325" s="134" t="s">
        <v>783</v>
      </c>
      <c r="C325" s="134" t="s">
        <v>244</v>
      </c>
      <c r="D325" s="134" t="s">
        <v>130</v>
      </c>
      <c r="E325" s="134" t="s">
        <v>44</v>
      </c>
      <c r="F325" s="134" t="s">
        <v>89</v>
      </c>
      <c r="G325" s="134" t="s">
        <v>61</v>
      </c>
      <c r="H325" s="134" t="s">
        <v>12</v>
      </c>
      <c r="I325" s="134" t="s">
        <v>11</v>
      </c>
      <c r="J325" s="135">
        <v>39006</v>
      </c>
      <c r="K325" s="136">
        <v>6.1</v>
      </c>
      <c r="L325" s="137"/>
      <c r="M325" s="137"/>
      <c r="N325" s="137"/>
      <c r="O325" s="137"/>
      <c r="P325" s="134">
        <v>1</v>
      </c>
      <c r="Q325" s="134">
        <v>11</v>
      </c>
      <c r="R325" s="134">
        <v>6</v>
      </c>
      <c r="S325" s="134">
        <v>0</v>
      </c>
      <c r="T325" s="134">
        <v>3</v>
      </c>
      <c r="U325" s="134">
        <v>10</v>
      </c>
      <c r="V325" s="138"/>
      <c r="W325" s="139"/>
      <c r="X325" s="137"/>
      <c r="Y325" s="137" t="s">
        <v>14</v>
      </c>
      <c r="Z325" s="137" t="s">
        <v>14</v>
      </c>
      <c r="AA325" s="150">
        <f>IF(ISBLANK(#REF!),"",IF(K325&gt;5,ROUND(0.5*(K325-5),2),0))</f>
        <v>0.55000000000000004</v>
      </c>
      <c r="AB325" s="150">
        <f>IF(ISBLANK(#REF!),"",IF(L325="ΝΑΙ",6,(IF(M325="ΝΑΙ",4,0))))</f>
        <v>0</v>
      </c>
      <c r="AC325" s="131">
        <f>IF(ISBLANK(#REF!),"",IF(E325="ΠΕ23",IF(N325="ΝΑΙ",3,(IF(O325="ΝΑΙ",2,0))),IF(N325="ΝΑΙ",3,(IF(O325="ΝΑΙ",2,0)))))</f>
        <v>0</v>
      </c>
      <c r="AD325" s="131">
        <f>IF(ISBLANK(#REF!),"",MAX(AB325:AC325))</f>
        <v>0</v>
      </c>
      <c r="AE325" s="150">
        <f>IF(ISBLANK(#REF!),"",MIN(3,0.5*INT((P325*12+Q325+ROUND(R325/30,0))/6)))</f>
        <v>1.5</v>
      </c>
      <c r="AF325" s="150">
        <f>IF(ISBLANK(#REF!),"",0.25*(S325*12+T325+ROUND(U325/30,0)))</f>
        <v>0.75</v>
      </c>
      <c r="AG325" s="150">
        <f>IF(ISBLANK(#REF!),"",IF(V325&gt;=67%,7,0))</f>
        <v>0</v>
      </c>
      <c r="AH325" s="150">
        <f>IF(ISBLANK(#REF!),"",IF(W325&gt;=1,7,0))</f>
        <v>0</v>
      </c>
      <c r="AI325" s="150">
        <f>IF(ISBLANK(#REF!),"",IF(X325="ΠΟΛΥΤΕΚΝΟΣ",7,IF(X325="ΤΡΙΤΕΚΝΟΣ",3,0)))</f>
        <v>0</v>
      </c>
      <c r="AJ325" s="150">
        <f>IF(ISBLANK(#REF!),"",MAX(AG325:AI325))</f>
        <v>0</v>
      </c>
      <c r="AK325" s="187">
        <f>IF(ISBLANK(#REF!),"",AA325+SUM(AD325:AF325,AJ325))</f>
        <v>2.8</v>
      </c>
    </row>
    <row r="326" spans="1:37" s="134" customFormat="1">
      <c r="A326" s="115">
        <f>IF(ISBLANK(#REF!),"",IF(ISNUMBER(A325),A325+1,1))</f>
        <v>316</v>
      </c>
      <c r="B326" s="134" t="s">
        <v>751</v>
      </c>
      <c r="C326" s="134" t="s">
        <v>98</v>
      </c>
      <c r="D326" s="134" t="s">
        <v>112</v>
      </c>
      <c r="E326" s="134" t="s">
        <v>44</v>
      </c>
      <c r="F326" s="134" t="s">
        <v>88</v>
      </c>
      <c r="G326" s="134" t="s">
        <v>15</v>
      </c>
      <c r="H326" s="134" t="s">
        <v>12</v>
      </c>
      <c r="I326" s="134" t="s">
        <v>11</v>
      </c>
      <c r="J326" s="135">
        <v>41969</v>
      </c>
      <c r="K326" s="136">
        <v>6.4619999999999997</v>
      </c>
      <c r="L326" s="137"/>
      <c r="M326" s="137"/>
      <c r="N326" s="137"/>
      <c r="O326" s="137" t="s">
        <v>12</v>
      </c>
      <c r="P326" s="134">
        <v>0</v>
      </c>
      <c r="Q326" s="134">
        <v>5</v>
      </c>
      <c r="R326" s="134">
        <v>14</v>
      </c>
      <c r="S326" s="134">
        <v>0</v>
      </c>
      <c r="T326" s="134">
        <v>0</v>
      </c>
      <c r="U326" s="134">
        <v>0</v>
      </c>
      <c r="V326" s="138"/>
      <c r="W326" s="139"/>
      <c r="X326" s="137"/>
      <c r="Y326" s="137" t="s">
        <v>12</v>
      </c>
      <c r="Z326" s="137" t="s">
        <v>14</v>
      </c>
      <c r="AA326" s="131">
        <f>IF(ISBLANK(#REF!),"",IF(K326&gt;5,ROUND(0.5*(K326-5),2),0))</f>
        <v>0.73</v>
      </c>
      <c r="AB326" s="131">
        <f>IF(ISBLANK(#REF!),"",IF(L326="ΝΑΙ",6,(IF(M326="ΝΑΙ",4,0))))</f>
        <v>0</v>
      </c>
      <c r="AC326" s="131">
        <f>IF(ISBLANK(#REF!),"",IF(E326="ΠΕ23",IF(N326="ΝΑΙ",3,(IF(O326="ΝΑΙ",2,0))),IF(N326="ΝΑΙ",3,(IF(O326="ΝΑΙ",2,0)))))</f>
        <v>2</v>
      </c>
      <c r="AD326" s="131">
        <f>IF(ISBLANK(#REF!),"",MAX(AB326:AC326))</f>
        <v>2</v>
      </c>
      <c r="AE326" s="131">
        <f>IF(ISBLANK(#REF!),"",MIN(3,0.5*INT((P326*12+Q326+ROUND(R326/30,0))/6)))</f>
        <v>0</v>
      </c>
      <c r="AF326" s="131">
        <f>IF(ISBLANK(#REF!),"",0.25*(S326*12+T326+ROUND(U326/30,0)))</f>
        <v>0</v>
      </c>
      <c r="AG326" s="132">
        <f>IF(ISBLANK(#REF!),"",IF(V326&gt;=67%,7,0))</f>
        <v>0</v>
      </c>
      <c r="AH326" s="132">
        <f>IF(ISBLANK(#REF!),"",IF(W326&gt;=1,7,0))</f>
        <v>0</v>
      </c>
      <c r="AI326" s="132">
        <f>IF(ISBLANK(#REF!),"",IF(X326="ΠΟΛΥΤΕΚΝΟΣ",7,IF(X326="ΤΡΙΤΕΚΝΟΣ",3,0)))</f>
        <v>0</v>
      </c>
      <c r="AJ326" s="132">
        <f>IF(ISBLANK(#REF!),"",MAX(AG326:AI326))</f>
        <v>0</v>
      </c>
      <c r="AK326" s="187">
        <f>IF(ISBLANK(#REF!),"",AA326+SUM(AD326:AF326,AJ326))</f>
        <v>2.73</v>
      </c>
    </row>
    <row r="327" spans="1:37" s="134" customFormat="1">
      <c r="A327" s="115">
        <f>IF(ISBLANK(#REF!),"",IF(ISNUMBER(A326),A326+1,1))</f>
        <v>317</v>
      </c>
      <c r="B327" s="134" t="s">
        <v>715</v>
      </c>
      <c r="C327" s="134" t="s">
        <v>98</v>
      </c>
      <c r="D327" s="134" t="s">
        <v>184</v>
      </c>
      <c r="E327" s="134" t="s">
        <v>44</v>
      </c>
      <c r="F327" s="134" t="s">
        <v>88</v>
      </c>
      <c r="G327" s="134" t="s">
        <v>15</v>
      </c>
      <c r="H327" s="134" t="s">
        <v>12</v>
      </c>
      <c r="I327" s="134" t="s">
        <v>11</v>
      </c>
      <c r="J327" s="135">
        <v>41253</v>
      </c>
      <c r="K327" s="136">
        <v>8.1229999999999993</v>
      </c>
      <c r="L327" s="137"/>
      <c r="M327" s="137"/>
      <c r="N327" s="137"/>
      <c r="O327" s="137"/>
      <c r="P327" s="134">
        <v>0</v>
      </c>
      <c r="Q327" s="134">
        <v>0</v>
      </c>
      <c r="R327" s="134">
        <v>0</v>
      </c>
      <c r="S327" s="134">
        <v>0</v>
      </c>
      <c r="T327" s="134">
        <v>4</v>
      </c>
      <c r="U327" s="134">
        <v>7</v>
      </c>
      <c r="V327" s="138"/>
      <c r="W327" s="139"/>
      <c r="X327" s="137"/>
      <c r="Y327" s="137" t="s">
        <v>14</v>
      </c>
      <c r="Z327" s="137" t="s">
        <v>14</v>
      </c>
      <c r="AA327" s="131">
        <f>IF(ISBLANK(#REF!),"",IF(K327&gt;5,ROUND(0.5*(K327-5),2),0))</f>
        <v>1.56</v>
      </c>
      <c r="AB327" s="131">
        <f>IF(ISBLANK(#REF!),"",IF(L327="ΝΑΙ",6,(IF(M327="ΝΑΙ",4,0))))</f>
        <v>0</v>
      </c>
      <c r="AC327" s="131">
        <f>IF(ISBLANK(#REF!),"",IF(E327="ΠΕ23",IF(N327="ΝΑΙ",3,(IF(O327="ΝΑΙ",2,0))),IF(N327="ΝΑΙ",3,(IF(O327="ΝΑΙ",2,0)))))</f>
        <v>0</v>
      </c>
      <c r="AD327" s="131">
        <f>IF(ISBLANK(#REF!),"",MAX(AB327:AC327))</f>
        <v>0</v>
      </c>
      <c r="AE327" s="131">
        <f>IF(ISBLANK(#REF!),"",MIN(3,0.5*INT((P327*12+Q327+ROUND(R327/30,0))/6)))</f>
        <v>0</v>
      </c>
      <c r="AF327" s="131">
        <f>IF(ISBLANK(#REF!),"",0.25*(S327*12+T327+ROUND(U327/30,0)))</f>
        <v>1</v>
      </c>
      <c r="AG327" s="132">
        <f>IF(ISBLANK(#REF!),"",IF(V327&gt;=67%,7,0))</f>
        <v>0</v>
      </c>
      <c r="AH327" s="132">
        <f>IF(ISBLANK(#REF!),"",IF(W327&gt;=1,7,0))</f>
        <v>0</v>
      </c>
      <c r="AI327" s="132">
        <f>IF(ISBLANK(#REF!),"",IF(X327="ΠΟΛΥΤΕΚΝΟΣ",7,IF(X327="ΤΡΙΤΕΚΝΟΣ",3,0)))</f>
        <v>0</v>
      </c>
      <c r="AJ327" s="132">
        <f>IF(ISBLANK(#REF!),"",MAX(AG327:AI327))</f>
        <v>0</v>
      </c>
      <c r="AK327" s="187">
        <f>IF(ISBLANK(#REF!),"",AA327+SUM(AD327:AF327,AJ327))</f>
        <v>2.56</v>
      </c>
    </row>
    <row r="328" spans="1:37" s="134" customFormat="1">
      <c r="A328" s="115">
        <f>IF(ISBLANK(#REF!),"",IF(ISNUMBER(A327),A327+1,1))</f>
        <v>318</v>
      </c>
      <c r="B328" s="134" t="s">
        <v>704</v>
      </c>
      <c r="C328" s="134" t="s">
        <v>112</v>
      </c>
      <c r="D328" s="134" t="s">
        <v>107</v>
      </c>
      <c r="E328" s="134" t="s">
        <v>44</v>
      </c>
      <c r="F328" s="134" t="s">
        <v>89</v>
      </c>
      <c r="G328" s="134" t="s">
        <v>61</v>
      </c>
      <c r="H328" s="134" t="s">
        <v>12</v>
      </c>
      <c r="I328" s="134" t="s">
        <v>11</v>
      </c>
      <c r="J328" s="135">
        <v>42481</v>
      </c>
      <c r="K328" s="136">
        <v>7.97</v>
      </c>
      <c r="L328" s="137"/>
      <c r="M328" s="137"/>
      <c r="N328" s="137"/>
      <c r="O328" s="137"/>
      <c r="P328" s="134">
        <v>0</v>
      </c>
      <c r="Q328" s="134">
        <v>0</v>
      </c>
      <c r="R328" s="134">
        <v>0</v>
      </c>
      <c r="S328" s="134">
        <v>0</v>
      </c>
      <c r="T328" s="134">
        <v>4</v>
      </c>
      <c r="U328" s="134">
        <v>9</v>
      </c>
      <c r="V328" s="138"/>
      <c r="W328" s="139"/>
      <c r="X328" s="137"/>
      <c r="Y328" s="137" t="s">
        <v>12</v>
      </c>
      <c r="Z328" s="137" t="s">
        <v>14</v>
      </c>
      <c r="AA328" s="131">
        <f>IF(ISBLANK(#REF!),"",IF(K328&gt;5,ROUND(0.5*(K328-5),2),0))</f>
        <v>1.49</v>
      </c>
      <c r="AB328" s="131">
        <f>IF(ISBLANK(#REF!),"",IF(L328="ΝΑΙ",6,(IF(M328="ΝΑΙ",4,0))))</f>
        <v>0</v>
      </c>
      <c r="AC328" s="131">
        <f>IF(ISBLANK(#REF!),"",IF(E328="ΠΕ23",IF(N328="ΝΑΙ",3,(IF(O328="ΝΑΙ",2,0))),IF(N328="ΝΑΙ",3,(IF(O328="ΝΑΙ",2,0)))))</f>
        <v>0</v>
      </c>
      <c r="AD328" s="131">
        <f>IF(ISBLANK(#REF!),"",MAX(AB328:AC328))</f>
        <v>0</v>
      </c>
      <c r="AE328" s="131">
        <f>IF(ISBLANK(#REF!),"",MIN(3,0.5*INT((P328*12+Q328+ROUND(R328/30,0))/6)))</f>
        <v>0</v>
      </c>
      <c r="AF328" s="131">
        <f>IF(ISBLANK(#REF!),"",0.25*(S328*12+T328+ROUND(U328/30,0)))</f>
        <v>1</v>
      </c>
      <c r="AG328" s="132">
        <f>IF(ISBLANK(#REF!),"",IF(V328&gt;=67%,7,0))</f>
        <v>0</v>
      </c>
      <c r="AH328" s="132">
        <f>IF(ISBLANK(#REF!),"",IF(W328&gt;=1,7,0))</f>
        <v>0</v>
      </c>
      <c r="AI328" s="132">
        <f>IF(ISBLANK(#REF!),"",IF(X328="ΠΟΛΥΤΕΚΝΟΣ",7,IF(X328="ΤΡΙΤΕΚΝΟΣ",3,0)))</f>
        <v>0</v>
      </c>
      <c r="AJ328" s="132">
        <f>IF(ISBLANK(#REF!),"",MAX(AG328:AI328))</f>
        <v>0</v>
      </c>
      <c r="AK328" s="187">
        <f>IF(ISBLANK(#REF!),"",AA328+SUM(AD328:AF328,AJ328))</f>
        <v>2.4900000000000002</v>
      </c>
    </row>
    <row r="329" spans="1:37" s="134" customFormat="1">
      <c r="A329" s="115">
        <f>IF(ISBLANK(#REF!),"",IF(ISNUMBER(A328),A328+1,1))</f>
        <v>319</v>
      </c>
      <c r="B329" s="134" t="s">
        <v>744</v>
      </c>
      <c r="C329" s="134" t="s">
        <v>151</v>
      </c>
      <c r="D329" s="134" t="s">
        <v>96</v>
      </c>
      <c r="E329" s="134" t="s">
        <v>44</v>
      </c>
      <c r="F329" s="134" t="s">
        <v>89</v>
      </c>
      <c r="G329" s="134" t="s">
        <v>61</v>
      </c>
      <c r="H329" s="134" t="s">
        <v>12</v>
      </c>
      <c r="I329" s="134" t="s">
        <v>11</v>
      </c>
      <c r="J329" s="135">
        <v>41709</v>
      </c>
      <c r="K329" s="136">
        <v>7.91</v>
      </c>
      <c r="L329" s="137"/>
      <c r="M329" s="137"/>
      <c r="N329" s="137"/>
      <c r="O329" s="137"/>
      <c r="P329" s="134">
        <v>0</v>
      </c>
      <c r="Q329" s="134">
        <v>0</v>
      </c>
      <c r="R329" s="134">
        <v>0</v>
      </c>
      <c r="S329" s="134">
        <v>0</v>
      </c>
      <c r="T329" s="134">
        <v>4</v>
      </c>
      <c r="U329" s="134">
        <v>7</v>
      </c>
      <c r="V329" s="138"/>
      <c r="W329" s="139"/>
      <c r="X329" s="137"/>
      <c r="Y329" s="137" t="s">
        <v>14</v>
      </c>
      <c r="Z329" s="137" t="s">
        <v>14</v>
      </c>
      <c r="AA329" s="131">
        <f>IF(ISBLANK(#REF!),"",IF(K329&gt;5,ROUND(0.5*(K329-5),2),0))</f>
        <v>1.46</v>
      </c>
      <c r="AB329" s="131">
        <f>IF(ISBLANK(#REF!),"",IF(L329="ΝΑΙ",6,(IF(M329="ΝΑΙ",4,0))))</f>
        <v>0</v>
      </c>
      <c r="AC329" s="131">
        <f>IF(ISBLANK(#REF!),"",IF(E329="ΠΕ23",IF(N329="ΝΑΙ",3,(IF(O329="ΝΑΙ",2,0))),IF(N329="ΝΑΙ",3,(IF(O329="ΝΑΙ",2,0)))))</f>
        <v>0</v>
      </c>
      <c r="AD329" s="131">
        <f>IF(ISBLANK(#REF!),"",MAX(AB329:AC329))</f>
        <v>0</v>
      </c>
      <c r="AE329" s="131">
        <f>IF(ISBLANK(#REF!),"",MIN(3,0.5*INT((P329*12+Q329+ROUND(R329/30,0))/6)))</f>
        <v>0</v>
      </c>
      <c r="AF329" s="131">
        <f>IF(ISBLANK(#REF!),"",0.25*(S329*12+T329+ROUND(U329/30,0)))</f>
        <v>1</v>
      </c>
      <c r="AG329" s="132">
        <f>IF(ISBLANK(#REF!),"",IF(V329&gt;=67%,7,0))</f>
        <v>0</v>
      </c>
      <c r="AH329" s="132">
        <f>IF(ISBLANK(#REF!),"",IF(W329&gt;=1,7,0))</f>
        <v>0</v>
      </c>
      <c r="AI329" s="132">
        <f>IF(ISBLANK(#REF!),"",IF(X329="ΠΟΛΥΤΕΚΝΟΣ",7,IF(X329="ΤΡΙΤΕΚΝΟΣ",3,0)))</f>
        <v>0</v>
      </c>
      <c r="AJ329" s="132">
        <f>IF(ISBLANK(#REF!),"",MAX(AG329:AI329))</f>
        <v>0</v>
      </c>
      <c r="AK329" s="187">
        <f>IF(ISBLANK(#REF!),"",AA329+SUM(AD329:AF329,AJ329))</f>
        <v>2.46</v>
      </c>
    </row>
    <row r="330" spans="1:37" s="134" customFormat="1">
      <c r="A330" s="115">
        <f>IF(ISBLANK(#REF!),"",IF(ISNUMBER(A329),A329+1,1))</f>
        <v>320</v>
      </c>
      <c r="B330" s="134" t="s">
        <v>729</v>
      </c>
      <c r="C330" s="134" t="s">
        <v>158</v>
      </c>
      <c r="D330" s="134" t="s">
        <v>127</v>
      </c>
      <c r="E330" s="134" t="s">
        <v>44</v>
      </c>
      <c r="F330" s="134" t="s">
        <v>88</v>
      </c>
      <c r="G330" s="134" t="s">
        <v>15</v>
      </c>
      <c r="H330" s="134" t="s">
        <v>12</v>
      </c>
      <c r="I330" s="134" t="s">
        <v>11</v>
      </c>
      <c r="J330" s="135">
        <v>40795</v>
      </c>
      <c r="K330" s="136">
        <v>5.66</v>
      </c>
      <c r="L330" s="137"/>
      <c r="M330" s="137"/>
      <c r="N330" s="137"/>
      <c r="O330" s="137"/>
      <c r="P330" s="134">
        <v>0</v>
      </c>
      <c r="Q330" s="134">
        <v>10</v>
      </c>
      <c r="R330" s="134">
        <v>9</v>
      </c>
      <c r="S330" s="134">
        <v>0</v>
      </c>
      <c r="T330" s="134">
        <v>6</v>
      </c>
      <c r="U330" s="134">
        <v>0</v>
      </c>
      <c r="V330" s="138"/>
      <c r="W330" s="139"/>
      <c r="X330" s="137"/>
      <c r="Y330" s="137" t="s">
        <v>12</v>
      </c>
      <c r="Z330" s="137" t="s">
        <v>14</v>
      </c>
      <c r="AA330" s="131">
        <f>IF(ISBLANK(#REF!),"",IF(K330&gt;5,ROUND(0.5*(K330-5),2),0))</f>
        <v>0.33</v>
      </c>
      <c r="AB330" s="131">
        <f>IF(ISBLANK(#REF!),"",IF(L330="ΝΑΙ",6,(IF(M330="ΝΑΙ",4,0))))</f>
        <v>0</v>
      </c>
      <c r="AC330" s="131">
        <f>IF(ISBLANK(#REF!),"",IF(E330="ΠΕ23",IF(N330="ΝΑΙ",3,(IF(O330="ΝΑΙ",2,0))),IF(N330="ΝΑΙ",3,(IF(O330="ΝΑΙ",2,0)))))</f>
        <v>0</v>
      </c>
      <c r="AD330" s="131">
        <f>IF(ISBLANK(#REF!),"",MAX(AB330:AC330))</f>
        <v>0</v>
      </c>
      <c r="AE330" s="131">
        <f>IF(ISBLANK(#REF!),"",MIN(3,0.5*INT((P330*12+Q330+ROUND(R330/30,0))/6)))</f>
        <v>0.5</v>
      </c>
      <c r="AF330" s="131">
        <f>IF(ISBLANK(#REF!),"",0.25*(S330*12+T330+ROUND(U330/30,0)))</f>
        <v>1.5</v>
      </c>
      <c r="AG330" s="132">
        <f>IF(ISBLANK(#REF!),"",IF(V330&gt;=67%,7,0))</f>
        <v>0</v>
      </c>
      <c r="AH330" s="132">
        <f>IF(ISBLANK(#REF!),"",IF(W330&gt;=1,7,0))</f>
        <v>0</v>
      </c>
      <c r="AI330" s="132">
        <f>IF(ISBLANK(#REF!),"",IF(X330="ΠΟΛΥΤΕΚΝΟΣ",7,IF(X330="ΤΡΙΤΕΚΝΟΣ",3,0)))</f>
        <v>0</v>
      </c>
      <c r="AJ330" s="132">
        <f>IF(ISBLANK(#REF!),"",MAX(AG330:AI330))</f>
        <v>0</v>
      </c>
      <c r="AK330" s="187">
        <f>IF(ISBLANK(#REF!),"",AA330+SUM(AD330:AF330,AJ330))</f>
        <v>2.33</v>
      </c>
    </row>
    <row r="331" spans="1:37" s="134" customFormat="1">
      <c r="A331" s="115">
        <f>IF(ISBLANK(#REF!),"",IF(ISNUMBER(A330),A330+1,1))</f>
        <v>321</v>
      </c>
      <c r="B331" s="134" t="s">
        <v>798</v>
      </c>
      <c r="C331" s="134" t="s">
        <v>151</v>
      </c>
      <c r="D331" s="134" t="s">
        <v>196</v>
      </c>
      <c r="E331" s="134" t="s">
        <v>44</v>
      </c>
      <c r="F331" s="134" t="s">
        <v>88</v>
      </c>
      <c r="G331" s="134" t="s">
        <v>15</v>
      </c>
      <c r="H331" s="134" t="s">
        <v>12</v>
      </c>
      <c r="I331" s="134" t="s">
        <v>11</v>
      </c>
      <c r="J331" s="135">
        <v>42548</v>
      </c>
      <c r="K331" s="136">
        <v>7.4290000000000003</v>
      </c>
      <c r="L331" s="137"/>
      <c r="M331" s="137"/>
      <c r="N331" s="137"/>
      <c r="O331" s="137"/>
      <c r="P331" s="134">
        <v>0</v>
      </c>
      <c r="Q331" s="134">
        <v>0</v>
      </c>
      <c r="R331" s="134">
        <v>0</v>
      </c>
      <c r="S331" s="134">
        <v>0</v>
      </c>
      <c r="T331" s="134">
        <v>4</v>
      </c>
      <c r="U331" s="134">
        <v>7</v>
      </c>
      <c r="V331" s="138"/>
      <c r="W331" s="139"/>
      <c r="X331" s="137"/>
      <c r="Y331" s="137" t="s">
        <v>14</v>
      </c>
      <c r="Z331" s="137" t="s">
        <v>14</v>
      </c>
      <c r="AA331" s="150">
        <f>IF(ISBLANK(#REF!),"",IF(K331&gt;5,ROUND(0.5*(K331-5),2),0))</f>
        <v>1.21</v>
      </c>
      <c r="AB331" s="150">
        <f>IF(ISBLANK(#REF!),"",IF(L331="ΝΑΙ",6,(IF(M331="ΝΑΙ",4,0))))</f>
        <v>0</v>
      </c>
      <c r="AC331" s="131">
        <f>IF(ISBLANK(#REF!),"",IF(E331="ΠΕ23",IF(N331="ΝΑΙ",3,(IF(O331="ΝΑΙ",2,0))),IF(N331="ΝΑΙ",3,(IF(O331="ΝΑΙ",2,0)))))</f>
        <v>0</v>
      </c>
      <c r="AD331" s="131">
        <f>IF(ISBLANK(#REF!),"",MAX(AB331:AC331))</f>
        <v>0</v>
      </c>
      <c r="AE331" s="150">
        <f>IF(ISBLANK(#REF!),"",MIN(3,0.5*INT((P331*12+Q331+ROUND(R331/30,0))/6)))</f>
        <v>0</v>
      </c>
      <c r="AF331" s="150">
        <f>IF(ISBLANK(#REF!),"",0.25*(S331*12+T331+ROUND(U331/30,0)))</f>
        <v>1</v>
      </c>
      <c r="AG331" s="150">
        <f>IF(ISBLANK(#REF!),"",IF(V331&gt;=67%,7,0))</f>
        <v>0</v>
      </c>
      <c r="AH331" s="150">
        <f>IF(ISBLANK(#REF!),"",IF(W331&gt;=1,7,0))</f>
        <v>0</v>
      </c>
      <c r="AI331" s="150">
        <f>IF(ISBLANK(#REF!),"",IF(X331="ΠΟΛΥΤΕΚΝΟΣ",7,IF(X331="ΤΡΙΤΕΚΝΟΣ",3,0)))</f>
        <v>0</v>
      </c>
      <c r="AJ331" s="150">
        <f>IF(ISBLANK(#REF!),"",MAX(AG331:AI331))</f>
        <v>0</v>
      </c>
      <c r="AK331" s="187">
        <f>IF(ISBLANK(#REF!),"",AA331+SUM(AD331:AF331,AJ331))</f>
        <v>2.21</v>
      </c>
    </row>
    <row r="332" spans="1:37" s="134" customFormat="1">
      <c r="A332" s="115">
        <f>IF(ISBLANK(#REF!),"",IF(ISNUMBER(A331),A331+1,1))</f>
        <v>322</v>
      </c>
      <c r="B332" s="134" t="s">
        <v>705</v>
      </c>
      <c r="C332" s="134" t="s">
        <v>129</v>
      </c>
      <c r="D332" s="134" t="s">
        <v>706</v>
      </c>
      <c r="E332" s="134" t="s">
        <v>44</v>
      </c>
      <c r="F332" s="134" t="s">
        <v>89</v>
      </c>
      <c r="G332" s="134" t="s">
        <v>61</v>
      </c>
      <c r="H332" s="134" t="s">
        <v>12</v>
      </c>
      <c r="I332" s="134" t="s">
        <v>11</v>
      </c>
      <c r="J332" s="135">
        <v>42082</v>
      </c>
      <c r="K332" s="136">
        <v>7.74</v>
      </c>
      <c r="L332" s="137"/>
      <c r="M332" s="137"/>
      <c r="N332" s="137"/>
      <c r="O332" s="137"/>
      <c r="P332" s="134">
        <v>0</v>
      </c>
      <c r="Q332" s="134">
        <v>0</v>
      </c>
      <c r="R332" s="134">
        <v>0</v>
      </c>
      <c r="S332" s="134">
        <v>0</v>
      </c>
      <c r="T332" s="134">
        <v>3</v>
      </c>
      <c r="U332" s="134">
        <v>12</v>
      </c>
      <c r="V332" s="138"/>
      <c r="W332" s="139"/>
      <c r="X332" s="137"/>
      <c r="Y332" s="137" t="s">
        <v>14</v>
      </c>
      <c r="Z332" s="137" t="s">
        <v>14</v>
      </c>
      <c r="AA332" s="131">
        <f>IF(ISBLANK(#REF!),"",IF(K332&gt;5,ROUND(0.5*(K332-5),2),0))</f>
        <v>1.37</v>
      </c>
      <c r="AB332" s="131">
        <f>IF(ISBLANK(#REF!),"",IF(L332="ΝΑΙ",6,(IF(M332="ΝΑΙ",4,0))))</f>
        <v>0</v>
      </c>
      <c r="AC332" s="131">
        <f>IF(ISBLANK(#REF!),"",IF(E332="ΠΕ23",IF(N332="ΝΑΙ",3,(IF(O332="ΝΑΙ",2,0))),IF(N332="ΝΑΙ",3,(IF(O332="ΝΑΙ",2,0)))))</f>
        <v>0</v>
      </c>
      <c r="AD332" s="131">
        <f>IF(ISBLANK(#REF!),"",MAX(AB332:AC332))</f>
        <v>0</v>
      </c>
      <c r="AE332" s="131">
        <f>IF(ISBLANK(#REF!),"",MIN(3,0.5*INT((P332*12+Q332+ROUND(R332/30,0))/6)))</f>
        <v>0</v>
      </c>
      <c r="AF332" s="131">
        <f>IF(ISBLANK(#REF!),"",0.25*(S332*12+T332+ROUND(U332/30,0)))</f>
        <v>0.75</v>
      </c>
      <c r="AG332" s="132">
        <f>IF(ISBLANK(#REF!),"",IF(V332&gt;=67%,7,0))</f>
        <v>0</v>
      </c>
      <c r="AH332" s="132">
        <f>IF(ISBLANK(#REF!),"",IF(W332&gt;=1,7,0))</f>
        <v>0</v>
      </c>
      <c r="AI332" s="132">
        <f>IF(ISBLANK(#REF!),"",IF(X332="ΠΟΛΥΤΕΚΝΟΣ",7,IF(X332="ΤΡΙΤΕΚΝΟΣ",3,0)))</f>
        <v>0</v>
      </c>
      <c r="AJ332" s="132">
        <f>IF(ISBLANK(#REF!),"",MAX(AG332:AI332))</f>
        <v>0</v>
      </c>
      <c r="AK332" s="187">
        <f>IF(ISBLANK(#REF!),"",AA332+SUM(AD332:AF332,AJ332))</f>
        <v>2.12</v>
      </c>
    </row>
    <row r="333" spans="1:37" s="134" customFormat="1">
      <c r="A333" s="115">
        <f>IF(ISBLANK(#REF!),"",IF(ISNUMBER(A332),A332+1,1))</f>
        <v>323</v>
      </c>
      <c r="B333" s="134" t="s">
        <v>703</v>
      </c>
      <c r="C333" s="134" t="s">
        <v>409</v>
      </c>
      <c r="D333" s="134" t="s">
        <v>144</v>
      </c>
      <c r="E333" s="134" t="s">
        <v>44</v>
      </c>
      <c r="F333" s="134" t="s">
        <v>89</v>
      </c>
      <c r="G333" s="134" t="s">
        <v>61</v>
      </c>
      <c r="H333" s="134" t="s">
        <v>12</v>
      </c>
      <c r="I333" s="134" t="s">
        <v>11</v>
      </c>
      <c r="J333" s="135">
        <v>40715</v>
      </c>
      <c r="K333" s="136">
        <v>7.04</v>
      </c>
      <c r="L333" s="137"/>
      <c r="M333" s="137"/>
      <c r="N333" s="137"/>
      <c r="O333" s="137"/>
      <c r="P333" s="134">
        <v>1</v>
      </c>
      <c r="Q333" s="134">
        <v>1</v>
      </c>
      <c r="R333" s="134">
        <v>5</v>
      </c>
      <c r="S333" s="134">
        <v>0</v>
      </c>
      <c r="T333" s="134">
        <v>0</v>
      </c>
      <c r="U333" s="134">
        <v>0</v>
      </c>
      <c r="V333" s="138"/>
      <c r="W333" s="139"/>
      <c r="X333" s="137"/>
      <c r="Y333" s="137" t="s">
        <v>14</v>
      </c>
      <c r="Z333" s="137" t="s">
        <v>14</v>
      </c>
      <c r="AA333" s="131">
        <f>IF(ISBLANK(#REF!),"",IF(K333&gt;5,ROUND(0.5*(K333-5),2),0))</f>
        <v>1.02</v>
      </c>
      <c r="AB333" s="131">
        <f>IF(ISBLANK(#REF!),"",IF(L333="ΝΑΙ",6,(IF(M333="ΝΑΙ",4,0))))</f>
        <v>0</v>
      </c>
      <c r="AC333" s="131">
        <f>IF(ISBLANK(#REF!),"",IF(E333="ΠΕ23",IF(N333="ΝΑΙ",3,(IF(O333="ΝΑΙ",2,0))),IF(N333="ΝΑΙ",3,(IF(O333="ΝΑΙ",2,0)))))</f>
        <v>0</v>
      </c>
      <c r="AD333" s="131">
        <f>IF(ISBLANK(#REF!),"",MAX(AB333:AC333))</f>
        <v>0</v>
      </c>
      <c r="AE333" s="131">
        <f>IF(ISBLANK(#REF!),"",MIN(3,0.5*INT((P333*12+Q333+ROUND(R333/30,0))/6)))</f>
        <v>1</v>
      </c>
      <c r="AF333" s="131">
        <f>IF(ISBLANK(#REF!),"",0.25*(S333*12+T333+ROUND(U333/30,0)))</f>
        <v>0</v>
      </c>
      <c r="AG333" s="132">
        <f>IF(ISBLANK(#REF!),"",IF(V333&gt;=67%,7,0))</f>
        <v>0</v>
      </c>
      <c r="AH333" s="132">
        <f>IF(ISBLANK(#REF!),"",IF(W333&gt;=1,7,0))</f>
        <v>0</v>
      </c>
      <c r="AI333" s="132">
        <f>IF(ISBLANK(#REF!),"",IF(X333="ΠΟΛΥΤΕΚΝΟΣ",7,IF(X333="ΤΡΙΤΕΚΝΟΣ",3,0)))</f>
        <v>0</v>
      </c>
      <c r="AJ333" s="132">
        <f>IF(ISBLANK(#REF!),"",MAX(AG333:AI333))</f>
        <v>0</v>
      </c>
      <c r="AK333" s="187">
        <f>IF(ISBLANK(#REF!),"",AA333+SUM(AD333:AF333,AJ333))</f>
        <v>2.02</v>
      </c>
    </row>
    <row r="334" spans="1:37" s="134" customFormat="1">
      <c r="A334" s="115">
        <f>IF(ISBLANK(#REF!),"",IF(ISNUMBER(A333),A333+1,1))</f>
        <v>324</v>
      </c>
      <c r="B334" s="134" t="s">
        <v>678</v>
      </c>
      <c r="C334" s="134" t="s">
        <v>332</v>
      </c>
      <c r="D334" s="134" t="s">
        <v>167</v>
      </c>
      <c r="E334" s="134" t="s">
        <v>44</v>
      </c>
      <c r="F334" s="134" t="s">
        <v>89</v>
      </c>
      <c r="G334" s="134" t="s">
        <v>61</v>
      </c>
      <c r="H334" s="134" t="s">
        <v>12</v>
      </c>
      <c r="I334" s="134" t="s">
        <v>11</v>
      </c>
      <c r="J334" s="135">
        <v>41453</v>
      </c>
      <c r="K334" s="136">
        <v>7.33</v>
      </c>
      <c r="L334" s="137"/>
      <c r="M334" s="137"/>
      <c r="N334" s="137"/>
      <c r="O334" s="137"/>
      <c r="P334" s="134">
        <v>0</v>
      </c>
      <c r="Q334" s="134">
        <v>5</v>
      </c>
      <c r="R334" s="134">
        <v>12</v>
      </c>
      <c r="S334" s="134">
        <v>0</v>
      </c>
      <c r="T334" s="134">
        <v>3</v>
      </c>
      <c r="U334" s="134">
        <v>12</v>
      </c>
      <c r="V334" s="138"/>
      <c r="W334" s="139"/>
      <c r="X334" s="137"/>
      <c r="Y334" s="137" t="s">
        <v>12</v>
      </c>
      <c r="Z334" s="137" t="s">
        <v>14</v>
      </c>
      <c r="AA334" s="131">
        <f>IF(ISBLANK(#REF!),"",IF(K334&gt;5,ROUND(0.5*(K334-5),2),0))</f>
        <v>1.17</v>
      </c>
      <c r="AB334" s="131">
        <f>IF(ISBLANK(#REF!),"",IF(L334="ΝΑΙ",6,(IF(M334="ΝΑΙ",4,0))))</f>
        <v>0</v>
      </c>
      <c r="AC334" s="131">
        <f>IF(ISBLANK(#REF!),"",IF(E334="ΠΕ23",IF(N334="ΝΑΙ",3,(IF(O334="ΝΑΙ",2,0))),IF(N334="ΝΑΙ",3,(IF(O334="ΝΑΙ",2,0)))))</f>
        <v>0</v>
      </c>
      <c r="AD334" s="131">
        <f>IF(ISBLANK(#REF!),"",MAX(AB334:AC334))</f>
        <v>0</v>
      </c>
      <c r="AE334" s="131">
        <f>IF(ISBLANK(#REF!),"",MIN(3,0.5*INT((P334*12+Q334+ROUND(R334/30,0))/6)))</f>
        <v>0</v>
      </c>
      <c r="AF334" s="131">
        <f>IF(ISBLANK(#REF!),"",0.25*(S334*12+T334+ROUND(U334/30,0)))</f>
        <v>0.75</v>
      </c>
      <c r="AG334" s="132">
        <f>IF(ISBLANK(#REF!),"",IF(V334&gt;=67%,7,0))</f>
        <v>0</v>
      </c>
      <c r="AH334" s="132">
        <f>IF(ISBLANK(#REF!),"",IF(W334&gt;=1,7,0))</f>
        <v>0</v>
      </c>
      <c r="AI334" s="132">
        <f>IF(ISBLANK(#REF!),"",IF(X334="ΠΟΛΥΤΕΚΝΟΣ",7,IF(X334="ΤΡΙΤΕΚΝΟΣ",3,0)))</f>
        <v>0</v>
      </c>
      <c r="AJ334" s="132">
        <f>IF(ISBLANK(#REF!),"",MAX(AG334:AI334))</f>
        <v>0</v>
      </c>
      <c r="AK334" s="187">
        <f>IF(ISBLANK(#REF!),"",AA334+SUM(AD334:AF334,AJ334))</f>
        <v>1.92</v>
      </c>
    </row>
    <row r="335" spans="1:37" s="134" customFormat="1">
      <c r="A335" s="115">
        <f>IF(ISBLANK(#REF!),"",IF(ISNUMBER(A334),A334+1,1))</f>
        <v>325</v>
      </c>
      <c r="B335" s="134" t="s">
        <v>739</v>
      </c>
      <c r="C335" s="134" t="s">
        <v>740</v>
      </c>
      <c r="D335" s="134" t="s">
        <v>313</v>
      </c>
      <c r="E335" s="134" t="s">
        <v>44</v>
      </c>
      <c r="F335" s="134" t="s">
        <v>88</v>
      </c>
      <c r="G335" s="134" t="s">
        <v>15</v>
      </c>
      <c r="H335" s="134" t="s">
        <v>12</v>
      </c>
      <c r="I335" s="134" t="s">
        <v>11</v>
      </c>
      <c r="J335" s="135">
        <v>42481</v>
      </c>
      <c r="K335" s="136">
        <v>5.7859999999999996</v>
      </c>
      <c r="L335" s="137"/>
      <c r="M335" s="137"/>
      <c r="N335" s="137"/>
      <c r="O335" s="137"/>
      <c r="P335" s="134">
        <v>0</v>
      </c>
      <c r="Q335" s="134">
        <v>0</v>
      </c>
      <c r="R335" s="134">
        <v>0</v>
      </c>
      <c r="S335" s="134">
        <v>0</v>
      </c>
      <c r="T335" s="134">
        <v>5</v>
      </c>
      <c r="U335" s="134">
        <v>18</v>
      </c>
      <c r="V335" s="138"/>
      <c r="W335" s="139"/>
      <c r="X335" s="137"/>
      <c r="Y335" s="137" t="s">
        <v>14</v>
      </c>
      <c r="Z335" s="137" t="s">
        <v>14</v>
      </c>
      <c r="AA335" s="131">
        <f>IF(ISBLANK(#REF!),"",IF(K335&gt;5,ROUND(0.5*(K335-5),2),0))</f>
        <v>0.39</v>
      </c>
      <c r="AB335" s="131">
        <f>IF(ISBLANK(#REF!),"",IF(L335="ΝΑΙ",6,(IF(M335="ΝΑΙ",4,0))))</f>
        <v>0</v>
      </c>
      <c r="AC335" s="131">
        <f>IF(ISBLANK(#REF!),"",IF(E335="ΠΕ23",IF(N335="ΝΑΙ",3,(IF(O335="ΝΑΙ",2,0))),IF(N335="ΝΑΙ",3,(IF(O335="ΝΑΙ",2,0)))))</f>
        <v>0</v>
      </c>
      <c r="AD335" s="131">
        <f>IF(ISBLANK(#REF!),"",MAX(AB335:AC335))</f>
        <v>0</v>
      </c>
      <c r="AE335" s="131">
        <f>IF(ISBLANK(#REF!),"",MIN(3,0.5*INT((P335*12+Q335+ROUND(R335/30,0))/6)))</f>
        <v>0</v>
      </c>
      <c r="AF335" s="131">
        <f>IF(ISBLANK(#REF!),"",0.25*(S335*12+T335+ROUND(U335/30,0)))</f>
        <v>1.5</v>
      </c>
      <c r="AG335" s="132">
        <f>IF(ISBLANK(#REF!),"",IF(V335&gt;=67%,7,0))</f>
        <v>0</v>
      </c>
      <c r="AH335" s="132">
        <f>IF(ISBLANK(#REF!),"",IF(W335&gt;=1,7,0))</f>
        <v>0</v>
      </c>
      <c r="AI335" s="132">
        <f>IF(ISBLANK(#REF!),"",IF(X335="ΠΟΛΥΤΕΚΝΟΣ",7,IF(X335="ΤΡΙΤΕΚΝΟΣ",3,0)))</f>
        <v>0</v>
      </c>
      <c r="AJ335" s="132">
        <f>IF(ISBLANK(#REF!),"",MAX(AG335:AI335))</f>
        <v>0</v>
      </c>
      <c r="AK335" s="187">
        <f>IF(ISBLANK(#REF!),"",AA335+SUM(AD335:AF335,AJ335))</f>
        <v>1.8900000000000001</v>
      </c>
    </row>
    <row r="336" spans="1:37" s="134" customFormat="1">
      <c r="A336" s="115">
        <f>IF(ISBLANK(#REF!),"",IF(ISNUMBER(A335),A335+1,1))</f>
        <v>326</v>
      </c>
      <c r="B336" s="134" t="s">
        <v>316</v>
      </c>
      <c r="C336" s="134" t="s">
        <v>224</v>
      </c>
      <c r="D336" s="134" t="s">
        <v>488</v>
      </c>
      <c r="E336" s="134" t="s">
        <v>44</v>
      </c>
      <c r="F336" s="134" t="s">
        <v>88</v>
      </c>
      <c r="G336" s="134" t="s">
        <v>15</v>
      </c>
      <c r="H336" s="134" t="s">
        <v>12</v>
      </c>
      <c r="I336" s="134" t="s">
        <v>11</v>
      </c>
      <c r="J336" s="135">
        <v>41592</v>
      </c>
      <c r="K336" s="136">
        <v>6.9429999999999996</v>
      </c>
      <c r="L336" s="137"/>
      <c r="M336" s="137"/>
      <c r="N336" s="137"/>
      <c r="O336" s="137"/>
      <c r="P336" s="134">
        <v>0</v>
      </c>
      <c r="Q336" s="134">
        <v>2</v>
      </c>
      <c r="R336" s="134">
        <v>0</v>
      </c>
      <c r="S336" s="134">
        <v>0</v>
      </c>
      <c r="T336" s="134">
        <v>3</v>
      </c>
      <c r="U336" s="134">
        <v>9</v>
      </c>
      <c r="V336" s="138"/>
      <c r="W336" s="139"/>
      <c r="X336" s="137"/>
      <c r="Y336" s="137" t="s">
        <v>14</v>
      </c>
      <c r="Z336" s="137" t="s">
        <v>14</v>
      </c>
      <c r="AA336" s="131">
        <f>IF(ISBLANK(#REF!),"",IF(K336&gt;5,ROUND(0.5*(K336-5),2),0))</f>
        <v>0.97</v>
      </c>
      <c r="AB336" s="131">
        <f>IF(ISBLANK(#REF!),"",IF(L336="ΝΑΙ",6,(IF(M336="ΝΑΙ",4,0))))</f>
        <v>0</v>
      </c>
      <c r="AC336" s="131">
        <f>IF(ISBLANK(#REF!),"",IF(E336="ΠΕ23",IF(N336="ΝΑΙ",3,(IF(O336="ΝΑΙ",2,0))),IF(N336="ΝΑΙ",3,(IF(O336="ΝΑΙ",2,0)))))</f>
        <v>0</v>
      </c>
      <c r="AD336" s="131">
        <f>IF(ISBLANK(#REF!),"",MAX(AB336:AC336))</f>
        <v>0</v>
      </c>
      <c r="AE336" s="131">
        <f>IF(ISBLANK(#REF!),"",MIN(3,0.5*INT((P336*12+Q336+ROUND(R336/30,0))/6)))</f>
        <v>0</v>
      </c>
      <c r="AF336" s="131">
        <f>IF(ISBLANK(#REF!),"",0.25*(S336*12+T336+ROUND(U336/30,0)))</f>
        <v>0.75</v>
      </c>
      <c r="AG336" s="132">
        <f>IF(ISBLANK(#REF!),"",IF(V336&gt;=67%,7,0))</f>
        <v>0</v>
      </c>
      <c r="AH336" s="132">
        <f>IF(ISBLANK(#REF!),"",IF(W336&gt;=1,7,0))</f>
        <v>0</v>
      </c>
      <c r="AI336" s="132">
        <f>IF(ISBLANK(#REF!),"",IF(X336="ΠΟΛΥΤΕΚΝΟΣ",7,IF(X336="ΤΡΙΤΕΚΝΟΣ",3,0)))</f>
        <v>0</v>
      </c>
      <c r="AJ336" s="132">
        <f>IF(ISBLANK(#REF!),"",MAX(AG336:AI336))</f>
        <v>0</v>
      </c>
      <c r="AK336" s="187">
        <f>IF(ISBLANK(#REF!),"",AA336+SUM(AD336:AF336,AJ336))</f>
        <v>1.72</v>
      </c>
    </row>
    <row r="337" spans="1:37" s="134" customFormat="1">
      <c r="A337" s="115">
        <f>IF(ISBLANK(#REF!),"",IF(ISNUMBER(A336),A336+1,1))</f>
        <v>327</v>
      </c>
      <c r="B337" s="134" t="s">
        <v>772</v>
      </c>
      <c r="C337" s="134" t="s">
        <v>114</v>
      </c>
      <c r="D337" s="134" t="s">
        <v>107</v>
      </c>
      <c r="E337" s="134" t="s">
        <v>44</v>
      </c>
      <c r="F337" s="134" t="s">
        <v>88</v>
      </c>
      <c r="G337" s="134" t="s">
        <v>15</v>
      </c>
      <c r="H337" s="134" t="s">
        <v>12</v>
      </c>
      <c r="I337" s="134" t="s">
        <v>11</v>
      </c>
      <c r="J337" s="135">
        <v>41592</v>
      </c>
      <c r="K337" s="136">
        <v>6.774</v>
      </c>
      <c r="L337" s="137"/>
      <c r="M337" s="137"/>
      <c r="N337" s="137"/>
      <c r="O337" s="137"/>
      <c r="P337" s="134">
        <v>0</v>
      </c>
      <c r="Q337" s="134">
        <v>0</v>
      </c>
      <c r="R337" s="134">
        <v>0</v>
      </c>
      <c r="S337" s="134">
        <v>0</v>
      </c>
      <c r="T337" s="134">
        <v>3</v>
      </c>
      <c r="U337" s="134">
        <v>5</v>
      </c>
      <c r="V337" s="138"/>
      <c r="W337" s="139"/>
      <c r="X337" s="137"/>
      <c r="Y337" s="137" t="s">
        <v>12</v>
      </c>
      <c r="Z337" s="137" t="s">
        <v>14</v>
      </c>
      <c r="AA337" s="131">
        <f>IF(ISBLANK(#REF!),"",IF(K337&gt;5,ROUND(0.5*(K337-5),2),0))</f>
        <v>0.89</v>
      </c>
      <c r="AB337" s="131">
        <f>IF(ISBLANK(#REF!),"",IF(L337="ΝΑΙ",6,(IF(M337="ΝΑΙ",4,0))))</f>
        <v>0</v>
      </c>
      <c r="AC337" s="131">
        <f>IF(ISBLANK(#REF!),"",IF(E337="ΠΕ23",IF(N337="ΝΑΙ",3,(IF(O337="ΝΑΙ",2,0))),IF(N337="ΝΑΙ",3,(IF(O337="ΝΑΙ",2,0)))))</f>
        <v>0</v>
      </c>
      <c r="AD337" s="131">
        <f>IF(ISBLANK(#REF!),"",MAX(AB337:AC337))</f>
        <v>0</v>
      </c>
      <c r="AE337" s="131">
        <f>IF(ISBLANK(#REF!),"",MIN(3,0.5*INT((P337*12+Q337+ROUND(R337/30,0))/6)))</f>
        <v>0</v>
      </c>
      <c r="AF337" s="131">
        <f>IF(ISBLANK(#REF!),"",0.25*(S337*12+T337+ROUND(U337/30,0)))</f>
        <v>0.75</v>
      </c>
      <c r="AG337" s="132">
        <f>IF(ISBLANK(#REF!),"",IF(V337&gt;=67%,7,0))</f>
        <v>0</v>
      </c>
      <c r="AH337" s="132">
        <f>IF(ISBLANK(#REF!),"",IF(W337&gt;=1,7,0))</f>
        <v>0</v>
      </c>
      <c r="AI337" s="132">
        <f>IF(ISBLANK(#REF!),"",IF(X337="ΠΟΛΥΤΕΚΝΟΣ",7,IF(X337="ΤΡΙΤΕΚΝΟΣ",3,0)))</f>
        <v>0</v>
      </c>
      <c r="AJ337" s="132">
        <f>IF(ISBLANK(#REF!),"",MAX(AG337:AI337))</f>
        <v>0</v>
      </c>
      <c r="AK337" s="187">
        <f>IF(ISBLANK(#REF!),"",AA337+SUM(AD337:AF337,AJ337))</f>
        <v>1.6400000000000001</v>
      </c>
    </row>
    <row r="338" spans="1:37" s="134" customFormat="1">
      <c r="A338" s="115">
        <f>IF(ISBLANK(#REF!),"",IF(ISNUMBER(A337),A337+1,1))</f>
        <v>328</v>
      </c>
      <c r="B338" s="134" t="s">
        <v>713</v>
      </c>
      <c r="C338" s="134" t="s">
        <v>127</v>
      </c>
      <c r="D338" s="134" t="s">
        <v>147</v>
      </c>
      <c r="E338" s="134" t="s">
        <v>44</v>
      </c>
      <c r="F338" s="134" t="s">
        <v>88</v>
      </c>
      <c r="G338" s="134" t="s">
        <v>15</v>
      </c>
      <c r="H338" s="134" t="s">
        <v>12</v>
      </c>
      <c r="I338" s="134" t="s">
        <v>11</v>
      </c>
      <c r="J338" s="135">
        <v>39589</v>
      </c>
      <c r="K338" s="136">
        <v>6.367</v>
      </c>
      <c r="L338" s="137"/>
      <c r="M338" s="137"/>
      <c r="N338" s="137"/>
      <c r="O338" s="137"/>
      <c r="P338" s="134">
        <v>0</v>
      </c>
      <c r="Q338" s="134">
        <v>9</v>
      </c>
      <c r="R338" s="134">
        <v>11</v>
      </c>
      <c r="S338" s="134">
        <v>0</v>
      </c>
      <c r="T338" s="134">
        <v>0</v>
      </c>
      <c r="U338" s="134">
        <v>0</v>
      </c>
      <c r="V338" s="138"/>
      <c r="W338" s="139"/>
      <c r="X338" s="137"/>
      <c r="Y338" s="137" t="s">
        <v>14</v>
      </c>
      <c r="Z338" s="137" t="s">
        <v>14</v>
      </c>
      <c r="AA338" s="131">
        <f>IF(ISBLANK(#REF!),"",IF(K338&gt;5,ROUND(0.5*(K338-5),2),0))</f>
        <v>0.68</v>
      </c>
      <c r="AB338" s="131">
        <f>IF(ISBLANK(#REF!),"",IF(L338="ΝΑΙ",6,(IF(M338="ΝΑΙ",4,0))))</f>
        <v>0</v>
      </c>
      <c r="AC338" s="131">
        <f>IF(ISBLANK(#REF!),"",IF(E338="ΠΕ23",IF(N338="ΝΑΙ",3,(IF(O338="ΝΑΙ",2,0))),IF(N338="ΝΑΙ",3,(IF(O338="ΝΑΙ",2,0)))))</f>
        <v>0</v>
      </c>
      <c r="AD338" s="131">
        <f>IF(ISBLANK(#REF!),"",MAX(AB338:AC338))</f>
        <v>0</v>
      </c>
      <c r="AE338" s="131">
        <f>IF(ISBLANK(#REF!),"",MIN(3,0.5*INT((P338*12+Q338+ROUND(R338/30,0))/6)))</f>
        <v>0.5</v>
      </c>
      <c r="AF338" s="131">
        <f>IF(ISBLANK(#REF!),"",0.25*(S338*12+T338+ROUND(U338/30,0)))</f>
        <v>0</v>
      </c>
      <c r="AG338" s="132">
        <f>IF(ISBLANK(#REF!),"",IF(V338&gt;=67%,7,0))</f>
        <v>0</v>
      </c>
      <c r="AH338" s="132">
        <f>IF(ISBLANK(#REF!),"",IF(W338&gt;=1,7,0))</f>
        <v>0</v>
      </c>
      <c r="AI338" s="132">
        <f>IF(ISBLANK(#REF!),"",IF(X338="ΠΟΛΥΤΕΚΝΟΣ",7,IF(X338="ΤΡΙΤΕΚΝΟΣ",3,0)))</f>
        <v>0</v>
      </c>
      <c r="AJ338" s="132">
        <f>IF(ISBLANK(#REF!),"",MAX(AG338:AI338))</f>
        <v>0</v>
      </c>
      <c r="AK338" s="187">
        <f>IF(ISBLANK(#REF!),"",AA338+SUM(AD338:AF338,AJ338))</f>
        <v>1.1800000000000002</v>
      </c>
    </row>
    <row r="339" spans="1:37" s="134" customFormat="1">
      <c r="A339" s="115">
        <f>IF(ISBLANK(#REF!),"",IF(ISNUMBER(A338),A338+1,1))</f>
        <v>329</v>
      </c>
      <c r="B339" s="134" t="s">
        <v>718</v>
      </c>
      <c r="C339" s="134" t="s">
        <v>120</v>
      </c>
      <c r="D339" s="134" t="s">
        <v>171</v>
      </c>
      <c r="E339" s="134" t="s">
        <v>44</v>
      </c>
      <c r="F339" s="134" t="s">
        <v>88</v>
      </c>
      <c r="G339" s="134" t="s">
        <v>15</v>
      </c>
      <c r="H339" s="134" t="s">
        <v>12</v>
      </c>
      <c r="I339" s="134" t="s">
        <v>11</v>
      </c>
      <c r="J339" s="135">
        <v>41788</v>
      </c>
      <c r="K339" s="136">
        <v>6.2359999999999998</v>
      </c>
      <c r="L339" s="137"/>
      <c r="M339" s="137"/>
      <c r="N339" s="137"/>
      <c r="O339" s="137"/>
      <c r="P339" s="134">
        <v>0</v>
      </c>
      <c r="Q339" s="134">
        <v>8</v>
      </c>
      <c r="R339" s="134">
        <v>0</v>
      </c>
      <c r="S339" s="134">
        <v>0</v>
      </c>
      <c r="T339" s="134">
        <v>0</v>
      </c>
      <c r="U339" s="134">
        <v>0</v>
      </c>
      <c r="V339" s="138"/>
      <c r="W339" s="139"/>
      <c r="X339" s="137"/>
      <c r="Y339" s="137" t="s">
        <v>14</v>
      </c>
      <c r="Z339" s="137" t="s">
        <v>14</v>
      </c>
      <c r="AA339" s="131">
        <f>IF(ISBLANK(#REF!),"",IF(K339&gt;5,ROUND(0.5*(K339-5),2),0))</f>
        <v>0.62</v>
      </c>
      <c r="AB339" s="131">
        <f>IF(ISBLANK(#REF!),"",IF(L339="ΝΑΙ",6,(IF(M339="ΝΑΙ",4,0))))</f>
        <v>0</v>
      </c>
      <c r="AC339" s="131">
        <f>IF(ISBLANK(#REF!),"",IF(E339="ΠΕ23",IF(N339="ΝΑΙ",3,(IF(O339="ΝΑΙ",2,0))),IF(N339="ΝΑΙ",3,(IF(O339="ΝΑΙ",2,0)))))</f>
        <v>0</v>
      </c>
      <c r="AD339" s="131">
        <f>IF(ISBLANK(#REF!),"",MAX(AB339:AC339))</f>
        <v>0</v>
      </c>
      <c r="AE339" s="131">
        <f>IF(ISBLANK(#REF!),"",MIN(3,0.5*INT((P339*12+Q339+ROUND(R339/30,0))/6)))</f>
        <v>0.5</v>
      </c>
      <c r="AF339" s="131">
        <f>IF(ISBLANK(#REF!),"",0.25*(S339*12+T339+ROUND(U339/30,0)))</f>
        <v>0</v>
      </c>
      <c r="AG339" s="132">
        <f>IF(ISBLANK(#REF!),"",IF(V339&gt;=67%,7,0))</f>
        <v>0</v>
      </c>
      <c r="AH339" s="132">
        <f>IF(ISBLANK(#REF!),"",IF(W339&gt;=1,7,0))</f>
        <v>0</v>
      </c>
      <c r="AI339" s="132">
        <f>IF(ISBLANK(#REF!),"",IF(X339="ΠΟΛΥΤΕΚΝΟΣ",7,IF(X339="ΤΡΙΤΕΚΝΟΣ",3,0)))</f>
        <v>0</v>
      </c>
      <c r="AJ339" s="132">
        <f>IF(ISBLANK(#REF!),"",MAX(AG339:AI339))</f>
        <v>0</v>
      </c>
      <c r="AK339" s="187">
        <f>IF(ISBLANK(#REF!),"",AA339+SUM(AD339:AF339,AJ339))</f>
        <v>1.1200000000000001</v>
      </c>
    </row>
    <row r="340" spans="1:37" s="134" customFormat="1">
      <c r="A340" s="115">
        <f>IF(ISBLANK(#REF!),"",IF(ISNUMBER(A339),A339+1,1))</f>
        <v>330</v>
      </c>
      <c r="B340" s="134" t="s">
        <v>792</v>
      </c>
      <c r="C340" s="134" t="s">
        <v>793</v>
      </c>
      <c r="D340" s="134" t="s">
        <v>167</v>
      </c>
      <c r="E340" s="134" t="s">
        <v>44</v>
      </c>
      <c r="F340" s="134" t="s">
        <v>89</v>
      </c>
      <c r="G340" s="134" t="s">
        <v>61</v>
      </c>
      <c r="H340" s="134" t="s">
        <v>12</v>
      </c>
      <c r="I340" s="134" t="s">
        <v>11</v>
      </c>
      <c r="J340" s="135">
        <v>41925</v>
      </c>
      <c r="K340" s="136">
        <v>7.21</v>
      </c>
      <c r="L340" s="137"/>
      <c r="M340" s="137"/>
      <c r="N340" s="137"/>
      <c r="O340" s="137"/>
      <c r="P340" s="134">
        <v>0</v>
      </c>
      <c r="Q340" s="134">
        <v>5</v>
      </c>
      <c r="R340" s="134">
        <v>0</v>
      </c>
      <c r="S340" s="134">
        <v>0</v>
      </c>
      <c r="T340" s="134">
        <v>0</v>
      </c>
      <c r="U340" s="134">
        <v>0</v>
      </c>
      <c r="V340" s="138"/>
      <c r="W340" s="139"/>
      <c r="X340" s="137"/>
      <c r="Y340" s="137" t="s">
        <v>14</v>
      </c>
      <c r="Z340" s="137" t="s">
        <v>14</v>
      </c>
      <c r="AA340" s="150">
        <f>IF(ISBLANK(#REF!),"",IF(K340&gt;5,ROUND(0.5*(K340-5),2),0))</f>
        <v>1.1100000000000001</v>
      </c>
      <c r="AB340" s="150">
        <f>IF(ISBLANK(#REF!),"",IF(L340="ΝΑΙ",6,(IF(M340="ΝΑΙ",4,0))))</f>
        <v>0</v>
      </c>
      <c r="AC340" s="131">
        <f>IF(ISBLANK(#REF!),"",IF(E340="ΠΕ23",IF(N340="ΝΑΙ",3,(IF(O340="ΝΑΙ",2,0))),IF(N340="ΝΑΙ",3,(IF(O340="ΝΑΙ",2,0)))))</f>
        <v>0</v>
      </c>
      <c r="AD340" s="131">
        <f>IF(ISBLANK(#REF!),"",MAX(AB340:AC340))</f>
        <v>0</v>
      </c>
      <c r="AE340" s="150">
        <f>IF(ISBLANK(#REF!),"",MIN(3,0.5*INT((P340*12+Q340+ROUND(R340/30,0))/6)))</f>
        <v>0</v>
      </c>
      <c r="AF340" s="150">
        <f>IF(ISBLANK(#REF!),"",0.25*(S340*12+T340+ROUND(U340/30,0)))</f>
        <v>0</v>
      </c>
      <c r="AG340" s="150">
        <f>IF(ISBLANK(#REF!),"",IF(V340&gt;=67%,7,0))</f>
        <v>0</v>
      </c>
      <c r="AH340" s="150">
        <f>IF(ISBLANK(#REF!),"",IF(W340&gt;=1,7,0))</f>
        <v>0</v>
      </c>
      <c r="AI340" s="150">
        <f>IF(ISBLANK(#REF!),"",IF(X340="ΠΟΛΥΤΕΚΝΟΣ",7,IF(X340="ΤΡΙΤΕΚΝΟΣ",3,0)))</f>
        <v>0</v>
      </c>
      <c r="AJ340" s="150">
        <f>IF(ISBLANK(#REF!),"",MAX(AG340:AI340))</f>
        <v>0</v>
      </c>
      <c r="AK340" s="187">
        <f>IF(ISBLANK(#REF!),"",AA340+SUM(AD340:AF340,AJ340))</f>
        <v>1.1100000000000001</v>
      </c>
    </row>
    <row r="341" spans="1:37" s="134" customFormat="1">
      <c r="A341" s="115">
        <f>IF(ISBLANK(#REF!),"",IF(ISNUMBER(A340),A340+1,1))</f>
        <v>331</v>
      </c>
      <c r="B341" s="134" t="s">
        <v>799</v>
      </c>
      <c r="C341" s="134" t="s">
        <v>98</v>
      </c>
      <c r="D341" s="134" t="s">
        <v>568</v>
      </c>
      <c r="E341" s="134" t="s">
        <v>44</v>
      </c>
      <c r="F341" s="134" t="s">
        <v>88</v>
      </c>
      <c r="G341" s="134" t="s">
        <v>15</v>
      </c>
      <c r="H341" s="134" t="s">
        <v>12</v>
      </c>
      <c r="I341" s="134" t="s">
        <v>11</v>
      </c>
      <c r="J341" s="135">
        <v>42626</v>
      </c>
      <c r="K341" s="136">
        <v>7.1429999999999998</v>
      </c>
      <c r="L341" s="137"/>
      <c r="M341" s="137"/>
      <c r="N341" s="137"/>
      <c r="O341" s="137"/>
      <c r="P341" s="134">
        <v>0</v>
      </c>
      <c r="Q341" s="134">
        <v>0</v>
      </c>
      <c r="R341" s="134">
        <v>0</v>
      </c>
      <c r="S341" s="134">
        <v>0</v>
      </c>
      <c r="T341" s="134">
        <v>0</v>
      </c>
      <c r="U341" s="134">
        <v>0</v>
      </c>
      <c r="V341" s="138"/>
      <c r="W341" s="139"/>
      <c r="X341" s="137"/>
      <c r="Y341" s="137" t="s">
        <v>14</v>
      </c>
      <c r="Z341" s="137" t="s">
        <v>14</v>
      </c>
      <c r="AA341" s="150">
        <f>IF(ISBLANK(#REF!),"",IF(K341&gt;5,ROUND(0.5*(K341-5),2),0))</f>
        <v>1.07</v>
      </c>
      <c r="AB341" s="150">
        <f>IF(ISBLANK(#REF!),"",IF(L341="ΝΑΙ",6,(IF(M341="ΝΑΙ",4,0))))</f>
        <v>0</v>
      </c>
      <c r="AC341" s="131">
        <f>IF(ISBLANK(#REF!),"",IF(E341="ΠΕ23",IF(N341="ΝΑΙ",3,(IF(O341="ΝΑΙ",2,0))),IF(N341="ΝΑΙ",3,(IF(O341="ΝΑΙ",2,0)))))</f>
        <v>0</v>
      </c>
      <c r="AD341" s="131">
        <f>IF(ISBLANK(#REF!),"",MAX(AB341:AC341))</f>
        <v>0</v>
      </c>
      <c r="AE341" s="150">
        <f>IF(ISBLANK(#REF!),"",MIN(3,0.5*INT((P341*12+Q341+ROUND(R341/30,0))/6)))</f>
        <v>0</v>
      </c>
      <c r="AF341" s="150">
        <f>IF(ISBLANK(#REF!),"",0.25*(S341*12+T341+ROUND(U341/30,0)))</f>
        <v>0</v>
      </c>
      <c r="AG341" s="150">
        <f>IF(ISBLANK(#REF!),"",IF(V341&gt;=67%,7,0))</f>
        <v>0</v>
      </c>
      <c r="AH341" s="150">
        <f>IF(ISBLANK(#REF!),"",IF(W341&gt;=1,7,0))</f>
        <v>0</v>
      </c>
      <c r="AI341" s="150">
        <f>IF(ISBLANK(#REF!),"",IF(X341="ΠΟΛΥΤΕΚΝΟΣ",7,IF(X341="ΤΡΙΤΕΚΝΟΣ",3,0)))</f>
        <v>0</v>
      </c>
      <c r="AJ341" s="150">
        <f>IF(ISBLANK(#REF!),"",MAX(AG341:AI341))</f>
        <v>0</v>
      </c>
      <c r="AK341" s="187">
        <f>IF(ISBLANK(#REF!),"",AA341+SUM(AD341:AF341,AJ341))</f>
        <v>1.07</v>
      </c>
    </row>
    <row r="342" spans="1:37" s="134" customFormat="1">
      <c r="A342" s="115">
        <f>IF(ISBLANK(#REF!),"",IF(ISNUMBER(A341),A341+1,1))</f>
        <v>332</v>
      </c>
      <c r="B342" s="134" t="s">
        <v>797</v>
      </c>
      <c r="C342" s="134" t="s">
        <v>154</v>
      </c>
      <c r="D342" s="134" t="s">
        <v>233</v>
      </c>
      <c r="E342" s="134" t="s">
        <v>44</v>
      </c>
      <c r="F342" s="134" t="s">
        <v>88</v>
      </c>
      <c r="G342" s="134" t="s">
        <v>15</v>
      </c>
      <c r="H342" s="134" t="s">
        <v>12</v>
      </c>
      <c r="I342" s="134" t="s">
        <v>11</v>
      </c>
      <c r="J342" s="135">
        <v>42697</v>
      </c>
      <c r="K342" s="136">
        <v>6.7380000000000004</v>
      </c>
      <c r="L342" s="137"/>
      <c r="M342" s="137"/>
      <c r="N342" s="137"/>
      <c r="O342" s="137"/>
      <c r="P342" s="134">
        <v>0</v>
      </c>
      <c r="Q342" s="134">
        <v>4</v>
      </c>
      <c r="R342" s="134">
        <v>27</v>
      </c>
      <c r="S342" s="134">
        <v>0</v>
      </c>
      <c r="T342" s="134">
        <v>0</v>
      </c>
      <c r="U342" s="134">
        <v>0</v>
      </c>
      <c r="V342" s="138"/>
      <c r="W342" s="139"/>
      <c r="X342" s="137"/>
      <c r="Y342" s="137" t="s">
        <v>14</v>
      </c>
      <c r="Z342" s="137" t="s">
        <v>14</v>
      </c>
      <c r="AA342" s="150">
        <f>IF(ISBLANK(#REF!),"",IF(K342&gt;5,ROUND(0.5*(K342-5),2),0))</f>
        <v>0.87</v>
      </c>
      <c r="AB342" s="150">
        <f>IF(ISBLANK(#REF!),"",IF(L342="ΝΑΙ",6,(IF(M342="ΝΑΙ",4,0))))</f>
        <v>0</v>
      </c>
      <c r="AC342" s="131">
        <f>IF(ISBLANK(#REF!),"",IF(E342="ΠΕ23",IF(N342="ΝΑΙ",3,(IF(O342="ΝΑΙ",2,0))),IF(N342="ΝΑΙ",3,(IF(O342="ΝΑΙ",2,0)))))</f>
        <v>0</v>
      </c>
      <c r="AD342" s="131">
        <f>IF(ISBLANK(#REF!),"",MAX(AB342:AC342))</f>
        <v>0</v>
      </c>
      <c r="AE342" s="150">
        <f>IF(ISBLANK(#REF!),"",MIN(3,0.5*INT((P342*12+Q342+ROUND(R342/30,0))/6)))</f>
        <v>0</v>
      </c>
      <c r="AF342" s="150">
        <f>IF(ISBLANK(#REF!),"",0.25*(S342*12+T342+ROUND(U342/30,0)))</f>
        <v>0</v>
      </c>
      <c r="AG342" s="150">
        <f>IF(ISBLANK(#REF!),"",IF(V342&gt;=67%,7,0))</f>
        <v>0</v>
      </c>
      <c r="AH342" s="150">
        <f>IF(ISBLANK(#REF!),"",IF(W342&gt;=1,7,0))</f>
        <v>0</v>
      </c>
      <c r="AI342" s="150">
        <f>IF(ISBLANK(#REF!),"",IF(X342="ΠΟΛΥΤΕΚΝΟΣ",7,IF(X342="ΤΡΙΤΕΚΝΟΣ",3,0)))</f>
        <v>0</v>
      </c>
      <c r="AJ342" s="150">
        <f>IF(ISBLANK(#REF!),"",MAX(AG342:AI342))</f>
        <v>0</v>
      </c>
      <c r="AK342" s="187">
        <f>IF(ISBLANK(#REF!),"",AA342+SUM(AD342:AF342,AJ342))</f>
        <v>0.87</v>
      </c>
    </row>
    <row r="343" spans="1:37" s="134" customFormat="1">
      <c r="A343" s="115">
        <f>IF(ISBLANK(#REF!),"",IF(ISNUMBER(A342),A342+1,1))</f>
        <v>333</v>
      </c>
      <c r="B343" s="134" t="s">
        <v>778</v>
      </c>
      <c r="C343" s="134" t="s">
        <v>132</v>
      </c>
      <c r="D343" s="134" t="s">
        <v>96</v>
      </c>
      <c r="E343" s="134" t="s">
        <v>44</v>
      </c>
      <c r="F343" s="134" t="s">
        <v>88</v>
      </c>
      <c r="G343" s="134" t="s">
        <v>15</v>
      </c>
      <c r="H343" s="134" t="s">
        <v>12</v>
      </c>
      <c r="I343" s="134" t="s">
        <v>11</v>
      </c>
      <c r="J343" s="135">
        <v>42817</v>
      </c>
      <c r="K343" s="136">
        <v>6.6669999999999998</v>
      </c>
      <c r="L343" s="137"/>
      <c r="M343" s="137"/>
      <c r="N343" s="137"/>
      <c r="O343" s="137"/>
      <c r="P343" s="134">
        <v>0</v>
      </c>
      <c r="Q343" s="134">
        <v>0</v>
      </c>
      <c r="R343" s="134">
        <v>0</v>
      </c>
      <c r="S343" s="134">
        <v>0</v>
      </c>
      <c r="T343" s="134">
        <v>0</v>
      </c>
      <c r="U343" s="134">
        <v>0</v>
      </c>
      <c r="V343" s="138"/>
      <c r="W343" s="139"/>
      <c r="X343" s="137"/>
      <c r="Y343" s="137" t="s">
        <v>14</v>
      </c>
      <c r="Z343" s="137" t="s">
        <v>14</v>
      </c>
      <c r="AA343" s="131">
        <f>IF(ISBLANK(#REF!),"",IF(K343&gt;5,ROUND(0.5*(K343-5),2),0))</f>
        <v>0.83</v>
      </c>
      <c r="AB343" s="131">
        <f>IF(ISBLANK(#REF!),"",IF(L343="ΝΑΙ",6,(IF(M343="ΝΑΙ",4,0))))</f>
        <v>0</v>
      </c>
      <c r="AC343" s="131">
        <f>IF(ISBLANK(#REF!),"",IF(E343="ΠΕ23",IF(N343="ΝΑΙ",3,(IF(O343="ΝΑΙ",2,0))),IF(N343="ΝΑΙ",3,(IF(O343="ΝΑΙ",2,0)))))</f>
        <v>0</v>
      </c>
      <c r="AD343" s="131">
        <f>IF(ISBLANK(#REF!),"",MAX(AB343:AC343))</f>
        <v>0</v>
      </c>
      <c r="AE343" s="131">
        <f>IF(ISBLANK(#REF!),"",MIN(3,0.5*INT((P343*12+Q343+ROUND(R343/30,0))/6)))</f>
        <v>0</v>
      </c>
      <c r="AF343" s="131">
        <f>IF(ISBLANK(#REF!),"",0.25*(S343*12+T343+ROUND(U343/30,0)))</f>
        <v>0</v>
      </c>
      <c r="AG343" s="132">
        <f>IF(ISBLANK(#REF!),"",IF(V343&gt;=67%,7,0))</f>
        <v>0</v>
      </c>
      <c r="AH343" s="132">
        <f>IF(ISBLANK(#REF!),"",IF(W343&gt;=1,7,0))</f>
        <v>0</v>
      </c>
      <c r="AI343" s="132">
        <f>IF(ISBLANK(#REF!),"",IF(X343="ΠΟΛΥΤΕΚΝΟΣ",7,IF(X343="ΤΡΙΤΕΚΝΟΣ",3,0)))</f>
        <v>0</v>
      </c>
      <c r="AJ343" s="132">
        <f>IF(ISBLANK(#REF!),"",MAX(AG343:AI343))</f>
        <v>0</v>
      </c>
      <c r="AK343" s="187">
        <f>IF(ISBLANK(#REF!),"",AA343+SUM(AD343:AF343,AJ343))</f>
        <v>0.83</v>
      </c>
    </row>
    <row r="344" spans="1:37" s="134" customFormat="1">
      <c r="A344" s="115">
        <f>IF(ISBLANK(#REF!),"",IF(ISNUMBER(A343),A343+1,1))</f>
        <v>334</v>
      </c>
      <c r="B344" s="134" t="s">
        <v>728</v>
      </c>
      <c r="C344" s="134" t="s">
        <v>120</v>
      </c>
      <c r="D344" s="134" t="s">
        <v>127</v>
      </c>
      <c r="E344" s="134" t="s">
        <v>44</v>
      </c>
      <c r="F344" s="134" t="s">
        <v>89</v>
      </c>
      <c r="G344" s="134" t="s">
        <v>61</v>
      </c>
      <c r="H344" s="134" t="s">
        <v>12</v>
      </c>
      <c r="I344" s="134" t="s">
        <v>11</v>
      </c>
      <c r="J344" s="135">
        <v>41257</v>
      </c>
      <c r="K344" s="136">
        <v>6.45</v>
      </c>
      <c r="L344" s="137"/>
      <c r="M344" s="137"/>
      <c r="N344" s="137"/>
      <c r="O344" s="137"/>
      <c r="P344" s="134">
        <v>0</v>
      </c>
      <c r="Q344" s="134">
        <v>0</v>
      </c>
      <c r="R344" s="134">
        <v>0</v>
      </c>
      <c r="S344" s="134">
        <v>0</v>
      </c>
      <c r="T344" s="134">
        <v>0</v>
      </c>
      <c r="U344" s="134">
        <v>0</v>
      </c>
      <c r="V344" s="138"/>
      <c r="W344" s="139"/>
      <c r="X344" s="137"/>
      <c r="Y344" s="137" t="s">
        <v>14</v>
      </c>
      <c r="Z344" s="137" t="s">
        <v>14</v>
      </c>
      <c r="AA344" s="131">
        <f>IF(ISBLANK(#REF!),"",IF(K344&gt;5,ROUND(0.5*(K344-5),2),0))</f>
        <v>0.73</v>
      </c>
      <c r="AB344" s="131">
        <f>IF(ISBLANK(#REF!),"",IF(L344="ΝΑΙ",6,(IF(M344="ΝΑΙ",4,0))))</f>
        <v>0</v>
      </c>
      <c r="AC344" s="131">
        <f>IF(ISBLANK(#REF!),"",IF(E344="ΠΕ23",IF(N344="ΝΑΙ",3,(IF(O344="ΝΑΙ",2,0))),IF(N344="ΝΑΙ",3,(IF(O344="ΝΑΙ",2,0)))))</f>
        <v>0</v>
      </c>
      <c r="AD344" s="131">
        <f>IF(ISBLANK(#REF!),"",MAX(AB344:AC344))</f>
        <v>0</v>
      </c>
      <c r="AE344" s="131">
        <f>IF(ISBLANK(#REF!),"",MIN(3,0.5*INT((P344*12+Q344+ROUND(R344/30,0))/6)))</f>
        <v>0</v>
      </c>
      <c r="AF344" s="131">
        <f>IF(ISBLANK(#REF!),"",0.25*(S344*12+T344+ROUND(U344/30,0)))</f>
        <v>0</v>
      </c>
      <c r="AG344" s="132">
        <f>IF(ISBLANK(#REF!),"",IF(V344&gt;=67%,7,0))</f>
        <v>0</v>
      </c>
      <c r="AH344" s="132">
        <f>IF(ISBLANK(#REF!),"",IF(W344&gt;=1,7,0))</f>
        <v>0</v>
      </c>
      <c r="AI344" s="132">
        <f>IF(ISBLANK(#REF!),"",IF(X344="ΠΟΛΥΤΕΚΝΟΣ",7,IF(X344="ΤΡΙΤΕΚΝΟΣ",3,0)))</f>
        <v>0</v>
      </c>
      <c r="AJ344" s="132">
        <f>IF(ISBLANK(#REF!),"",MAX(AG344:AI344))</f>
        <v>0</v>
      </c>
      <c r="AK344" s="187">
        <f>IF(ISBLANK(#REF!),"",AA344+SUM(AD344:AF344,AJ344))</f>
        <v>0.73</v>
      </c>
    </row>
    <row r="345" spans="1:37" s="134" customFormat="1">
      <c r="A345" s="115">
        <f>IF(ISBLANK(#REF!),"",IF(ISNUMBER(A344),A344+1,1))</f>
        <v>335</v>
      </c>
      <c r="B345" s="134" t="s">
        <v>674</v>
      </c>
      <c r="C345" s="134" t="s">
        <v>95</v>
      </c>
      <c r="D345" s="134" t="s">
        <v>184</v>
      </c>
      <c r="E345" s="134" t="s">
        <v>44</v>
      </c>
      <c r="F345" s="134" t="s">
        <v>89</v>
      </c>
      <c r="G345" s="134" t="s">
        <v>61</v>
      </c>
      <c r="H345" s="134" t="s">
        <v>12</v>
      </c>
      <c r="I345" s="134" t="s">
        <v>11</v>
      </c>
      <c r="J345" s="135">
        <v>42081</v>
      </c>
      <c r="K345" s="136">
        <v>6.33</v>
      </c>
      <c r="L345" s="137"/>
      <c r="M345" s="137"/>
      <c r="N345" s="137"/>
      <c r="O345" s="137"/>
      <c r="P345" s="134">
        <v>0</v>
      </c>
      <c r="Q345" s="134">
        <v>0</v>
      </c>
      <c r="R345" s="134">
        <v>0</v>
      </c>
      <c r="S345" s="134">
        <v>0</v>
      </c>
      <c r="T345" s="134">
        <v>0</v>
      </c>
      <c r="U345" s="134">
        <v>0</v>
      </c>
      <c r="V345" s="138"/>
      <c r="W345" s="139"/>
      <c r="X345" s="137"/>
      <c r="Y345" s="137" t="s">
        <v>12</v>
      </c>
      <c r="Z345" s="137" t="s">
        <v>14</v>
      </c>
      <c r="AA345" s="131">
        <f>IF(ISBLANK(#REF!),"",IF(K345&gt;5,ROUND(0.5*(K345-5),2),0))</f>
        <v>0.67</v>
      </c>
      <c r="AB345" s="131">
        <f>IF(ISBLANK(#REF!),"",IF(L345="ΝΑΙ",6,(IF(M345="ΝΑΙ",4,0))))</f>
        <v>0</v>
      </c>
      <c r="AC345" s="131">
        <f>IF(ISBLANK(#REF!),"",IF(E345="ΠΕ23",IF(N345="ΝΑΙ",3,(IF(O345="ΝΑΙ",2,0))),IF(N345="ΝΑΙ",3,(IF(O345="ΝΑΙ",2,0)))))</f>
        <v>0</v>
      </c>
      <c r="AD345" s="131">
        <f>IF(ISBLANK(#REF!),"",MAX(AB345:AC345))</f>
        <v>0</v>
      </c>
      <c r="AE345" s="131">
        <f>IF(ISBLANK(#REF!),"",MIN(3,0.5*INT((P345*12+Q345+ROUND(R345/30,0))/6)))</f>
        <v>0</v>
      </c>
      <c r="AF345" s="131">
        <f>IF(ISBLANK(#REF!),"",0.25*(S345*12+T345+ROUND(U345/30,0)))</f>
        <v>0</v>
      </c>
      <c r="AG345" s="132">
        <f>IF(ISBLANK(#REF!),"",IF(V345&gt;=67%,7,0))</f>
        <v>0</v>
      </c>
      <c r="AH345" s="132">
        <f>IF(ISBLANK(#REF!),"",IF(W345&gt;=1,7,0))</f>
        <v>0</v>
      </c>
      <c r="AI345" s="132">
        <f>IF(ISBLANK(#REF!),"",IF(X345="ΠΟΛΥΤΕΚΝΟΣ",7,IF(X345="ΤΡΙΤΕΚΝΟΣ",3,0)))</f>
        <v>0</v>
      </c>
      <c r="AJ345" s="132">
        <f>IF(ISBLANK(#REF!),"",MAX(AG345:AI345))</f>
        <v>0</v>
      </c>
      <c r="AK345" s="187">
        <f>IF(ISBLANK(#REF!),"",AA345+SUM(AD345:AF345,AJ345))</f>
        <v>0.67</v>
      </c>
    </row>
    <row r="346" spans="1:37" s="134" customFormat="1">
      <c r="A346" s="115">
        <f>IF(ISBLANK(#REF!),"",IF(ISNUMBER(A345),A345+1,1))</f>
        <v>336</v>
      </c>
      <c r="B346" s="134" t="s">
        <v>716</v>
      </c>
      <c r="C346" s="134" t="s">
        <v>717</v>
      </c>
      <c r="D346" s="134" t="s">
        <v>201</v>
      </c>
      <c r="E346" s="134" t="s">
        <v>44</v>
      </c>
      <c r="F346" s="134" t="s">
        <v>88</v>
      </c>
      <c r="G346" s="134" t="s">
        <v>15</v>
      </c>
      <c r="H346" s="134" t="s">
        <v>12</v>
      </c>
      <c r="I346" s="134" t="s">
        <v>11</v>
      </c>
      <c r="J346" s="135">
        <v>42626</v>
      </c>
      <c r="K346" s="136">
        <v>6.3330000000000002</v>
      </c>
      <c r="L346" s="137"/>
      <c r="M346" s="137"/>
      <c r="N346" s="137"/>
      <c r="O346" s="137"/>
      <c r="P346" s="134">
        <v>0</v>
      </c>
      <c r="Q346" s="134">
        <v>3</v>
      </c>
      <c r="R346" s="134">
        <v>9</v>
      </c>
      <c r="S346" s="134">
        <v>0</v>
      </c>
      <c r="T346" s="134">
        <v>0</v>
      </c>
      <c r="U346" s="134">
        <v>0</v>
      </c>
      <c r="V346" s="138"/>
      <c r="W346" s="139"/>
      <c r="X346" s="137"/>
      <c r="Y346" s="137" t="s">
        <v>14</v>
      </c>
      <c r="Z346" s="137" t="s">
        <v>14</v>
      </c>
      <c r="AA346" s="131">
        <f>IF(ISBLANK(#REF!),"",IF(K346&gt;5,ROUND(0.5*(K346-5),2),0))</f>
        <v>0.67</v>
      </c>
      <c r="AB346" s="131">
        <f>IF(ISBLANK(#REF!),"",IF(L346="ΝΑΙ",6,(IF(M346="ΝΑΙ",4,0))))</f>
        <v>0</v>
      </c>
      <c r="AC346" s="131">
        <f>IF(ISBLANK(#REF!),"",IF(E346="ΠΕ23",IF(N346="ΝΑΙ",3,(IF(O346="ΝΑΙ",2,0))),IF(N346="ΝΑΙ",3,(IF(O346="ΝΑΙ",2,0)))))</f>
        <v>0</v>
      </c>
      <c r="AD346" s="131">
        <f>IF(ISBLANK(#REF!),"",MAX(AB346:AC346))</f>
        <v>0</v>
      </c>
      <c r="AE346" s="131">
        <f>IF(ISBLANK(#REF!),"",MIN(3,0.5*INT((P346*12+Q346+ROUND(R346/30,0))/6)))</f>
        <v>0</v>
      </c>
      <c r="AF346" s="131">
        <f>IF(ISBLANK(#REF!),"",0.25*(S346*12+T346+ROUND(U346/30,0)))</f>
        <v>0</v>
      </c>
      <c r="AG346" s="132">
        <f>IF(ISBLANK(#REF!),"",IF(V346&gt;=67%,7,0))</f>
        <v>0</v>
      </c>
      <c r="AH346" s="132">
        <f>IF(ISBLANK(#REF!),"",IF(W346&gt;=1,7,0))</f>
        <v>0</v>
      </c>
      <c r="AI346" s="132">
        <f>IF(ISBLANK(#REF!),"",IF(X346="ΠΟΛΥΤΕΚΝΟΣ",7,IF(X346="ΤΡΙΤΕΚΝΟΣ",3,0)))</f>
        <v>0</v>
      </c>
      <c r="AJ346" s="132">
        <f>IF(ISBLANK(#REF!),"",MAX(AG346:AI346))</f>
        <v>0</v>
      </c>
      <c r="AK346" s="187">
        <f>IF(ISBLANK(#REF!),"",AA346+SUM(AD346:AF346,AJ346))</f>
        <v>0.67</v>
      </c>
    </row>
    <row r="347" spans="1:37" s="134" customFormat="1">
      <c r="A347" s="115">
        <f>IF(ISBLANK(#REF!),"",IF(ISNUMBER(A346),A346+1,1))</f>
        <v>337</v>
      </c>
      <c r="B347" s="134" t="s">
        <v>719</v>
      </c>
      <c r="C347" s="134" t="s">
        <v>220</v>
      </c>
      <c r="D347" s="134" t="s">
        <v>720</v>
      </c>
      <c r="E347" s="134" t="s">
        <v>44</v>
      </c>
      <c r="F347" s="134" t="s">
        <v>88</v>
      </c>
      <c r="G347" s="134" t="s">
        <v>15</v>
      </c>
      <c r="H347" s="134" t="s">
        <v>12</v>
      </c>
      <c r="I347" s="134" t="s">
        <v>11</v>
      </c>
      <c r="J347" s="135">
        <v>42255</v>
      </c>
      <c r="K347" s="136">
        <v>6.31</v>
      </c>
      <c r="L347" s="137"/>
      <c r="M347" s="137"/>
      <c r="N347" s="137"/>
      <c r="O347" s="137"/>
      <c r="P347" s="134">
        <v>0</v>
      </c>
      <c r="Q347" s="134">
        <v>0</v>
      </c>
      <c r="R347" s="134">
        <v>0</v>
      </c>
      <c r="S347" s="134">
        <v>0</v>
      </c>
      <c r="T347" s="134">
        <v>0</v>
      </c>
      <c r="U347" s="134">
        <v>0</v>
      </c>
      <c r="V347" s="138"/>
      <c r="W347" s="139"/>
      <c r="X347" s="137"/>
      <c r="Y347" s="137" t="s">
        <v>14</v>
      </c>
      <c r="Z347" s="137" t="s">
        <v>14</v>
      </c>
      <c r="AA347" s="131">
        <f>IF(ISBLANK(#REF!),"",IF(K347&gt;5,ROUND(0.5*(K347-5),2),0))</f>
        <v>0.66</v>
      </c>
      <c r="AB347" s="131">
        <f>IF(ISBLANK(#REF!),"",IF(L347="ΝΑΙ",6,(IF(M347="ΝΑΙ",4,0))))</f>
        <v>0</v>
      </c>
      <c r="AC347" s="131">
        <f>IF(ISBLANK(#REF!),"",IF(E347="ΠΕ23",IF(N347="ΝΑΙ",3,(IF(O347="ΝΑΙ",2,0))),IF(N347="ΝΑΙ",3,(IF(O347="ΝΑΙ",2,0)))))</f>
        <v>0</v>
      </c>
      <c r="AD347" s="131">
        <f>IF(ISBLANK(#REF!),"",MAX(AB347:AC347))</f>
        <v>0</v>
      </c>
      <c r="AE347" s="131">
        <f>IF(ISBLANK(#REF!),"",MIN(3,0.5*INT((P347*12+Q347+ROUND(R347/30,0))/6)))</f>
        <v>0</v>
      </c>
      <c r="AF347" s="131">
        <f>IF(ISBLANK(#REF!),"",0.25*(S347*12+T347+ROUND(U347/30,0)))</f>
        <v>0</v>
      </c>
      <c r="AG347" s="132">
        <f>IF(ISBLANK(#REF!),"",IF(V347&gt;=67%,7,0))</f>
        <v>0</v>
      </c>
      <c r="AH347" s="132">
        <f>IF(ISBLANK(#REF!),"",IF(W347&gt;=1,7,0))</f>
        <v>0</v>
      </c>
      <c r="AI347" s="132">
        <f>IF(ISBLANK(#REF!),"",IF(X347="ΠΟΛΥΤΕΚΝΟΣ",7,IF(X347="ΤΡΙΤΕΚΝΟΣ",3,0)))</f>
        <v>0</v>
      </c>
      <c r="AJ347" s="132">
        <f>IF(ISBLANK(#REF!),"",MAX(AG347:AI347))</f>
        <v>0</v>
      </c>
      <c r="AK347" s="187">
        <f>IF(ISBLANK(#REF!),"",AA347+SUM(AD347:AF347,AJ347))</f>
        <v>0.66</v>
      </c>
    </row>
    <row r="348" spans="1:37" s="134" customFormat="1">
      <c r="A348" s="115">
        <f>IF(ISBLANK(#REF!),"",IF(ISNUMBER(A347),A347+1,1))</f>
        <v>338</v>
      </c>
      <c r="B348" s="134" t="s">
        <v>787</v>
      </c>
      <c r="C348" s="134" t="s">
        <v>98</v>
      </c>
      <c r="D348" s="134" t="s">
        <v>107</v>
      </c>
      <c r="E348" s="134" t="s">
        <v>44</v>
      </c>
      <c r="F348" s="134" t="s">
        <v>89</v>
      </c>
      <c r="G348" s="134" t="s">
        <v>61</v>
      </c>
      <c r="H348" s="134" t="s">
        <v>12</v>
      </c>
      <c r="I348" s="134" t="s">
        <v>11</v>
      </c>
      <c r="J348" s="135">
        <v>39968</v>
      </c>
      <c r="K348" s="136">
        <v>6.21</v>
      </c>
      <c r="L348" s="137"/>
      <c r="M348" s="137"/>
      <c r="N348" s="137"/>
      <c r="O348" s="137"/>
      <c r="P348" s="134">
        <v>0</v>
      </c>
      <c r="Q348" s="134">
        <v>4</v>
      </c>
      <c r="R348" s="134">
        <v>9</v>
      </c>
      <c r="S348" s="134">
        <v>0</v>
      </c>
      <c r="T348" s="134">
        <v>0</v>
      </c>
      <c r="U348" s="134">
        <v>0</v>
      </c>
      <c r="V348" s="138"/>
      <c r="W348" s="139"/>
      <c r="X348" s="137"/>
      <c r="Y348" s="137" t="s">
        <v>14</v>
      </c>
      <c r="Z348" s="137" t="s">
        <v>14</v>
      </c>
      <c r="AA348" s="150">
        <f>IF(ISBLANK(#REF!),"",IF(K348&gt;5,ROUND(0.5*(K348-5),2),0))</f>
        <v>0.61</v>
      </c>
      <c r="AB348" s="150">
        <f>IF(ISBLANK(#REF!),"",IF(L348="ΝΑΙ",6,(IF(M348="ΝΑΙ",4,0))))</f>
        <v>0</v>
      </c>
      <c r="AC348" s="131">
        <f>IF(ISBLANK(#REF!),"",IF(E348="ΠΕ23",IF(N348="ΝΑΙ",3,(IF(O348="ΝΑΙ",2,0))),IF(N348="ΝΑΙ",3,(IF(O348="ΝΑΙ",2,0)))))</f>
        <v>0</v>
      </c>
      <c r="AD348" s="131">
        <f>IF(ISBLANK(#REF!),"",MAX(AB348:AC348))</f>
        <v>0</v>
      </c>
      <c r="AE348" s="150">
        <f>IF(ISBLANK(#REF!),"",MIN(3,0.5*INT((P348*12+Q348+ROUND(R348/30,0))/6)))</f>
        <v>0</v>
      </c>
      <c r="AF348" s="150">
        <f>IF(ISBLANK(#REF!),"",0.25*(S348*12+T348+ROUND(U348/30,0)))</f>
        <v>0</v>
      </c>
      <c r="AG348" s="150">
        <f>IF(ISBLANK(#REF!),"",IF(V348&gt;=67%,7,0))</f>
        <v>0</v>
      </c>
      <c r="AH348" s="150">
        <f>IF(ISBLANK(#REF!),"",IF(W348&gt;=1,7,0))</f>
        <v>0</v>
      </c>
      <c r="AI348" s="150">
        <f>IF(ISBLANK(#REF!),"",IF(X348="ΠΟΛΥΤΕΚΝΟΣ",7,IF(X348="ΤΡΙΤΕΚΝΟΣ",3,0)))</f>
        <v>0</v>
      </c>
      <c r="AJ348" s="150">
        <f>IF(ISBLANK(#REF!),"",MAX(AG348:AI348))</f>
        <v>0</v>
      </c>
      <c r="AK348" s="187">
        <f>IF(ISBLANK(#REF!),"",AA348+SUM(AD348:AF348,AJ348))</f>
        <v>0.61</v>
      </c>
    </row>
    <row r="349" spans="1:37" s="134" customFormat="1">
      <c r="A349" s="115">
        <f>IF(ISBLANK(#REF!),"",IF(ISNUMBER(A348),A348+1,1))</f>
        <v>339</v>
      </c>
      <c r="B349" s="134" t="s">
        <v>764</v>
      </c>
      <c r="C349" s="134" t="s">
        <v>765</v>
      </c>
      <c r="D349" s="134" t="s">
        <v>766</v>
      </c>
      <c r="E349" s="134" t="s">
        <v>44</v>
      </c>
      <c r="F349" s="134" t="s">
        <v>88</v>
      </c>
      <c r="G349" s="134" t="s">
        <v>15</v>
      </c>
      <c r="H349" s="134" t="s">
        <v>12</v>
      </c>
      <c r="I349" s="134" t="s">
        <v>11</v>
      </c>
      <c r="J349" s="135">
        <v>42577</v>
      </c>
      <c r="K349" s="136">
        <v>6.0949999999999998</v>
      </c>
      <c r="L349" s="137"/>
      <c r="M349" s="137"/>
      <c r="N349" s="137"/>
      <c r="O349" s="137"/>
      <c r="P349" s="134">
        <v>0</v>
      </c>
      <c r="Q349" s="134">
        <v>0</v>
      </c>
      <c r="R349" s="134">
        <v>0</v>
      </c>
      <c r="S349" s="134">
        <v>0</v>
      </c>
      <c r="T349" s="134">
        <v>0</v>
      </c>
      <c r="U349" s="134">
        <v>0</v>
      </c>
      <c r="V349" s="138"/>
      <c r="W349" s="139"/>
      <c r="X349" s="137"/>
      <c r="Y349" s="137" t="s">
        <v>12</v>
      </c>
      <c r="Z349" s="137" t="s">
        <v>14</v>
      </c>
      <c r="AA349" s="131">
        <f>IF(ISBLANK(#REF!),"",IF(K349&gt;5,ROUND(0.5*(K349-5),2),0))</f>
        <v>0.55000000000000004</v>
      </c>
      <c r="AB349" s="131">
        <f>IF(ISBLANK(#REF!),"",IF(L349="ΝΑΙ",6,(IF(M349="ΝΑΙ",4,0))))</f>
        <v>0</v>
      </c>
      <c r="AC349" s="131">
        <f>IF(ISBLANK(#REF!),"",IF(E349="ΠΕ23",IF(N349="ΝΑΙ",3,(IF(O349="ΝΑΙ",2,0))),IF(N349="ΝΑΙ",3,(IF(O349="ΝΑΙ",2,0)))))</f>
        <v>0</v>
      </c>
      <c r="AD349" s="131">
        <f>IF(ISBLANK(#REF!),"",MAX(AB349:AC349))</f>
        <v>0</v>
      </c>
      <c r="AE349" s="131">
        <f>IF(ISBLANK(#REF!),"",MIN(3,0.5*INT((P349*12+Q349+ROUND(R349/30,0))/6)))</f>
        <v>0</v>
      </c>
      <c r="AF349" s="131">
        <f>IF(ISBLANK(#REF!),"",0.25*(S349*12+T349+ROUND(U349/30,0)))</f>
        <v>0</v>
      </c>
      <c r="AG349" s="132">
        <f>IF(ISBLANK(#REF!),"",IF(V349&gt;=67%,7,0))</f>
        <v>0</v>
      </c>
      <c r="AH349" s="132">
        <f>IF(ISBLANK(#REF!),"",IF(W349&gt;=1,7,0))</f>
        <v>0</v>
      </c>
      <c r="AI349" s="132">
        <f>IF(ISBLANK(#REF!),"",IF(X349="ΠΟΛΥΤΕΚΝΟΣ",7,IF(X349="ΤΡΙΤΕΚΝΟΣ",3,0)))</f>
        <v>0</v>
      </c>
      <c r="AJ349" s="132">
        <f>IF(ISBLANK(#REF!),"",MAX(AG349:AI349))</f>
        <v>0</v>
      </c>
      <c r="AK349" s="187">
        <f>IF(ISBLANK(#REF!),"",AA349+SUM(AD349:AF349,AJ349))</f>
        <v>0.55000000000000004</v>
      </c>
    </row>
    <row r="350" spans="1:37" s="134" customFormat="1">
      <c r="A350" s="115">
        <f>IF(ISBLANK(#REF!),"",IF(ISNUMBER(A349),A349+1,1))</f>
        <v>340</v>
      </c>
      <c r="B350" s="134" t="s">
        <v>815</v>
      </c>
      <c r="C350" s="134" t="s">
        <v>265</v>
      </c>
      <c r="D350" s="134" t="s">
        <v>167</v>
      </c>
      <c r="E350" s="134" t="s">
        <v>44</v>
      </c>
      <c r="F350" s="134" t="s">
        <v>89</v>
      </c>
      <c r="G350" s="134" t="s">
        <v>61</v>
      </c>
      <c r="H350" s="134" t="s">
        <v>14</v>
      </c>
      <c r="I350" s="134" t="s">
        <v>13</v>
      </c>
      <c r="J350" s="135">
        <v>41586</v>
      </c>
      <c r="K350" s="136">
        <v>6.96</v>
      </c>
      <c r="L350" s="137"/>
      <c r="M350" s="137"/>
      <c r="N350" s="137"/>
      <c r="O350" s="137"/>
      <c r="P350" s="134">
        <v>0</v>
      </c>
      <c r="Q350" s="134">
        <v>5</v>
      </c>
      <c r="R350" s="134">
        <v>0</v>
      </c>
      <c r="S350" s="134">
        <v>0</v>
      </c>
      <c r="T350" s="134">
        <v>0</v>
      </c>
      <c r="U350" s="134">
        <v>0</v>
      </c>
      <c r="V350" s="138"/>
      <c r="W350" s="139">
        <v>67</v>
      </c>
      <c r="X350" s="137"/>
      <c r="Y350" s="137" t="s">
        <v>14</v>
      </c>
      <c r="Z350" s="137" t="s">
        <v>14</v>
      </c>
      <c r="AA350" s="131">
        <f>IF(ISBLANK(#REF!),"",IF(K350&gt;5,ROUND(0.5*(K350-5),2),0))</f>
        <v>0.98</v>
      </c>
      <c r="AB350" s="131">
        <f>IF(ISBLANK(#REF!),"",IF(L350="ΝΑΙ",6,(IF(M350="ΝΑΙ",4,0))))</f>
        <v>0</v>
      </c>
      <c r="AC350" s="131">
        <f>IF(ISBLANK(#REF!),"",IF(E350="ΠΕ23",IF(N350="ΝΑΙ",3,(IF(O350="ΝΑΙ",2,0))),IF(N350="ΝΑΙ",3,(IF(O350="ΝΑΙ",2,0)))))</f>
        <v>0</v>
      </c>
      <c r="AD350" s="131">
        <f>IF(ISBLANK(#REF!),"",MAX(AB350:AC350))</f>
        <v>0</v>
      </c>
      <c r="AE350" s="131">
        <f>IF(ISBLANK(#REF!),"",MIN(3,0.5*INT((P350*12+Q350+ROUND(R350/30,0))/6)))</f>
        <v>0</v>
      </c>
      <c r="AF350" s="131">
        <f>IF(ISBLANK(#REF!),"",0.25*(S350*12+T350+ROUND(U350/30,0)))</f>
        <v>0</v>
      </c>
      <c r="AG350" s="132">
        <f>IF(ISBLANK(#REF!),"",IF(V350&gt;=67%,7,0))</f>
        <v>0</v>
      </c>
      <c r="AH350" s="132">
        <f>IF(ISBLANK(#REF!),"",IF(W350&gt;=1,7,0))</f>
        <v>7</v>
      </c>
      <c r="AI350" s="132">
        <f>IF(ISBLANK(#REF!),"",IF(X350="ΠΟΛΥΤΕΚΝΟΣ",7,IF(X350="ΤΡΙΤΕΚΝΟΣ",3,0)))</f>
        <v>0</v>
      </c>
      <c r="AJ350" s="132">
        <f>IF(ISBLANK(#REF!),"",MAX(AG350:AI350))</f>
        <v>7</v>
      </c>
      <c r="AK350" s="187">
        <f>IF(ISBLANK(#REF!),"",AA350+SUM(AD350:AF350,AJ350))</f>
        <v>7.98</v>
      </c>
    </row>
    <row r="351" spans="1:37" s="134" customFormat="1">
      <c r="A351" s="115">
        <f>IF(ISBLANK(#REF!),"",IF(ISNUMBER(A350),A350+1,1))</f>
        <v>341</v>
      </c>
      <c r="B351" s="134" t="s">
        <v>292</v>
      </c>
      <c r="C351" s="134" t="s">
        <v>193</v>
      </c>
      <c r="D351" s="134" t="s">
        <v>107</v>
      </c>
      <c r="E351" s="134" t="s">
        <v>44</v>
      </c>
      <c r="F351" s="134" t="s">
        <v>89</v>
      </c>
      <c r="G351" s="134" t="s">
        <v>61</v>
      </c>
      <c r="H351" s="134" t="s">
        <v>14</v>
      </c>
      <c r="I351" s="134" t="s">
        <v>13</v>
      </c>
      <c r="J351" s="135">
        <v>37756</v>
      </c>
      <c r="K351" s="136">
        <v>6.3</v>
      </c>
      <c r="L351" s="137"/>
      <c r="M351" s="137"/>
      <c r="N351" s="137"/>
      <c r="O351" s="137"/>
      <c r="P351" s="134">
        <v>0</v>
      </c>
      <c r="Q351" s="134">
        <v>0</v>
      </c>
      <c r="R351" s="134">
        <v>0</v>
      </c>
      <c r="S351" s="134">
        <v>0</v>
      </c>
      <c r="T351" s="134">
        <v>0</v>
      </c>
      <c r="U351" s="134">
        <v>0</v>
      </c>
      <c r="V351" s="138"/>
      <c r="W351" s="139"/>
      <c r="X351" s="137" t="s">
        <v>30</v>
      </c>
      <c r="Y351" s="137" t="s">
        <v>14</v>
      </c>
      <c r="Z351" s="137" t="s">
        <v>14</v>
      </c>
      <c r="AA351" s="131">
        <f>IF(ISBLANK(#REF!),"",IF(K351&gt;5,ROUND(0.5*(K351-5),2),0))</f>
        <v>0.65</v>
      </c>
      <c r="AB351" s="131">
        <f>IF(ISBLANK(#REF!),"",IF(L351="ΝΑΙ",6,(IF(M351="ΝΑΙ",4,0))))</f>
        <v>0</v>
      </c>
      <c r="AC351" s="131">
        <f>IF(ISBLANK(#REF!),"",IF(E351="ΠΕ23",IF(N351="ΝΑΙ",3,(IF(O351="ΝΑΙ",2,0))),IF(N351="ΝΑΙ",3,(IF(O351="ΝΑΙ",2,0)))))</f>
        <v>0</v>
      </c>
      <c r="AD351" s="131">
        <f>IF(ISBLANK(#REF!),"",MAX(AB351:AC351))</f>
        <v>0</v>
      </c>
      <c r="AE351" s="131">
        <f>IF(ISBLANK(#REF!),"",MIN(3,0.5*INT((P351*12+Q351+ROUND(R351/30,0))/6)))</f>
        <v>0</v>
      </c>
      <c r="AF351" s="131">
        <f>IF(ISBLANK(#REF!),"",0.25*(S351*12+T351+ROUND(U351/30,0)))</f>
        <v>0</v>
      </c>
      <c r="AG351" s="132">
        <f>IF(ISBLANK(#REF!),"",IF(V351&gt;=67%,7,0))</f>
        <v>0</v>
      </c>
      <c r="AH351" s="132">
        <f>IF(ISBLANK(#REF!),"",IF(W351&gt;=1,7,0))</f>
        <v>0</v>
      </c>
      <c r="AI351" s="132">
        <f>IF(ISBLANK(#REF!),"",IF(X351="ΠΟΛΥΤΕΚΝΟΣ",7,IF(X351="ΤΡΙΤΕΚΝΟΣ",3,0)))</f>
        <v>7</v>
      </c>
      <c r="AJ351" s="132">
        <f>IF(ISBLANK(#REF!),"",MAX(AG351:AI351))</f>
        <v>7</v>
      </c>
      <c r="AK351" s="187">
        <f>IF(ISBLANK(#REF!),"",AA351+SUM(AD351:AF351,AJ351))</f>
        <v>7.65</v>
      </c>
    </row>
    <row r="352" spans="1:37" s="134" customFormat="1">
      <c r="A352" s="115">
        <f>IF(ISBLANK(#REF!),"",IF(ISNUMBER(A351),A351+1,1))</f>
        <v>342</v>
      </c>
      <c r="B352" s="134" t="s">
        <v>727</v>
      </c>
      <c r="C352" s="134" t="s">
        <v>611</v>
      </c>
      <c r="D352" s="134" t="s">
        <v>96</v>
      </c>
      <c r="E352" s="134" t="s">
        <v>44</v>
      </c>
      <c r="F352" s="134" t="s">
        <v>89</v>
      </c>
      <c r="G352" s="134" t="s">
        <v>61</v>
      </c>
      <c r="H352" s="134" t="s">
        <v>14</v>
      </c>
      <c r="I352" s="134" t="s">
        <v>13</v>
      </c>
      <c r="J352" s="135">
        <v>37574</v>
      </c>
      <c r="K352" s="136">
        <v>7.36</v>
      </c>
      <c r="L352" s="137"/>
      <c r="M352" s="137"/>
      <c r="N352" s="137"/>
      <c r="O352" s="137"/>
      <c r="P352" s="134">
        <v>5</v>
      </c>
      <c r="Q352" s="134">
        <v>9</v>
      </c>
      <c r="R352" s="134">
        <v>28</v>
      </c>
      <c r="S352" s="134">
        <v>0</v>
      </c>
      <c r="T352" s="134">
        <v>6</v>
      </c>
      <c r="U352" s="134">
        <v>22</v>
      </c>
      <c r="V352" s="138"/>
      <c r="W352" s="139"/>
      <c r="X352" s="137"/>
      <c r="Y352" s="137" t="s">
        <v>14</v>
      </c>
      <c r="Z352" s="137" t="s">
        <v>14</v>
      </c>
      <c r="AA352" s="131">
        <f>IF(ISBLANK(#REF!),"",IF(K352&gt;5,ROUND(0.5*(K352-5),2),0))</f>
        <v>1.18</v>
      </c>
      <c r="AB352" s="131">
        <f>IF(ISBLANK(#REF!),"",IF(L352="ΝΑΙ",6,(IF(M352="ΝΑΙ",4,0))))</f>
        <v>0</v>
      </c>
      <c r="AC352" s="131">
        <f>IF(ISBLANK(#REF!),"",IF(E352="ΠΕ23",IF(N352="ΝΑΙ",3,(IF(O352="ΝΑΙ",2,0))),IF(N352="ΝΑΙ",3,(IF(O352="ΝΑΙ",2,0)))))</f>
        <v>0</v>
      </c>
      <c r="AD352" s="131">
        <f>IF(ISBLANK(#REF!),"",MAX(AB352:AC352))</f>
        <v>0</v>
      </c>
      <c r="AE352" s="131">
        <f>IF(ISBLANK(#REF!),"",MIN(3,0.5*INT((P352*12+Q352+ROUND(R352/30,0))/6)))</f>
        <v>3</v>
      </c>
      <c r="AF352" s="131">
        <f>IF(ISBLANK(#REF!),"",0.25*(S352*12+T352+ROUND(U352/30,0)))</f>
        <v>1.75</v>
      </c>
      <c r="AG352" s="132">
        <f>IF(ISBLANK(#REF!),"",IF(V352&gt;=67%,7,0))</f>
        <v>0</v>
      </c>
      <c r="AH352" s="132">
        <f>IF(ISBLANK(#REF!),"",IF(W352&gt;=1,7,0))</f>
        <v>0</v>
      </c>
      <c r="AI352" s="132">
        <f>IF(ISBLANK(#REF!),"",IF(X352="ΠΟΛΥΤΕΚΝΟΣ",7,IF(X352="ΤΡΙΤΕΚΝΟΣ",3,0)))</f>
        <v>0</v>
      </c>
      <c r="AJ352" s="132">
        <f>IF(ISBLANK(#REF!),"",MAX(AG352:AI352))</f>
        <v>0</v>
      </c>
      <c r="AK352" s="187">
        <f>IF(ISBLANK(#REF!),"",AA352+SUM(AD352:AF352,AJ352))</f>
        <v>5.93</v>
      </c>
    </row>
    <row r="353" spans="1:37" s="134" customFormat="1">
      <c r="A353" s="115">
        <f>IF(ISBLANK(#REF!),"",IF(ISNUMBER(A352),A352+1,1))</f>
        <v>343</v>
      </c>
      <c r="B353" s="134" t="s">
        <v>737</v>
      </c>
      <c r="C353" s="134" t="s">
        <v>251</v>
      </c>
      <c r="D353" s="134" t="s">
        <v>184</v>
      </c>
      <c r="E353" s="134" t="s">
        <v>44</v>
      </c>
      <c r="F353" s="134" t="s">
        <v>89</v>
      </c>
      <c r="G353" s="134" t="s">
        <v>61</v>
      </c>
      <c r="H353" s="134" t="s">
        <v>14</v>
      </c>
      <c r="I353" s="134" t="s">
        <v>13</v>
      </c>
      <c r="J353" s="135">
        <v>40476</v>
      </c>
      <c r="K353" s="136">
        <v>8.42</v>
      </c>
      <c r="L353" s="137"/>
      <c r="M353" s="137" t="s">
        <v>12</v>
      </c>
      <c r="N353" s="137"/>
      <c r="O353" s="137"/>
      <c r="P353" s="134">
        <v>0</v>
      </c>
      <c r="Q353" s="134">
        <v>0</v>
      </c>
      <c r="R353" s="134">
        <v>0</v>
      </c>
      <c r="S353" s="134">
        <v>0</v>
      </c>
      <c r="T353" s="134">
        <v>0</v>
      </c>
      <c r="U353" s="134">
        <v>0</v>
      </c>
      <c r="V353" s="138"/>
      <c r="W353" s="139"/>
      <c r="X353" s="137"/>
      <c r="Y353" s="137" t="s">
        <v>14</v>
      </c>
      <c r="Z353" s="137" t="s">
        <v>14</v>
      </c>
      <c r="AA353" s="131">
        <f>IF(ISBLANK(#REF!),"",IF(K353&gt;5,ROUND(0.5*(K353-5),2),0))</f>
        <v>1.71</v>
      </c>
      <c r="AB353" s="131">
        <f>IF(ISBLANK(#REF!),"",IF(L353="ΝΑΙ",6,(IF(M353="ΝΑΙ",4,0))))</f>
        <v>4</v>
      </c>
      <c r="AC353" s="131">
        <f>IF(ISBLANK(#REF!),"",IF(E353="ΠΕ23",IF(N353="ΝΑΙ",3,(IF(O353="ΝΑΙ",2,0))),IF(N353="ΝΑΙ",3,(IF(O353="ΝΑΙ",2,0)))))</f>
        <v>0</v>
      </c>
      <c r="AD353" s="131">
        <f>IF(ISBLANK(#REF!),"",MAX(AB353:AC353))</f>
        <v>4</v>
      </c>
      <c r="AE353" s="131">
        <f>IF(ISBLANK(#REF!),"",MIN(3,0.5*INT((P353*12+Q353+ROUND(R353/30,0))/6)))</f>
        <v>0</v>
      </c>
      <c r="AF353" s="131">
        <f>IF(ISBLANK(#REF!),"",0.25*(S353*12+T353+ROUND(U353/30,0)))</f>
        <v>0</v>
      </c>
      <c r="AG353" s="132">
        <f>IF(ISBLANK(#REF!),"",IF(V353&gt;=67%,7,0))</f>
        <v>0</v>
      </c>
      <c r="AH353" s="132">
        <f>IF(ISBLANK(#REF!),"",IF(W353&gt;=1,7,0))</f>
        <v>0</v>
      </c>
      <c r="AI353" s="132">
        <f>IF(ISBLANK(#REF!),"",IF(X353="ΠΟΛΥΤΕΚΝΟΣ",7,IF(X353="ΤΡΙΤΕΚΝΟΣ",3,0)))</f>
        <v>0</v>
      </c>
      <c r="AJ353" s="132">
        <f>IF(ISBLANK(#REF!),"",MAX(AG353:AI353))</f>
        <v>0</v>
      </c>
      <c r="AK353" s="187">
        <f>IF(ISBLANK(#REF!),"",AA353+SUM(AD353:AF353,AJ353))</f>
        <v>5.71</v>
      </c>
    </row>
    <row r="354" spans="1:37" s="134" customFormat="1">
      <c r="A354" s="115">
        <f>IF(ISBLANK(#REF!),"",IF(ISNUMBER(A353),A353+1,1))</f>
        <v>344</v>
      </c>
      <c r="B354" s="134" t="s">
        <v>784</v>
      </c>
      <c r="C354" s="134" t="s">
        <v>98</v>
      </c>
      <c r="D354" s="134" t="s">
        <v>785</v>
      </c>
      <c r="E354" s="134" t="s">
        <v>44</v>
      </c>
      <c r="F354" s="134" t="s">
        <v>89</v>
      </c>
      <c r="G354" s="134" t="s">
        <v>61</v>
      </c>
      <c r="H354" s="134" t="s">
        <v>14</v>
      </c>
      <c r="I354" s="134" t="s">
        <v>13</v>
      </c>
      <c r="J354" s="135">
        <v>37760</v>
      </c>
      <c r="K354" s="136">
        <v>7.1</v>
      </c>
      <c r="L354" s="137"/>
      <c r="M354" s="137"/>
      <c r="N354" s="137"/>
      <c r="O354" s="137"/>
      <c r="P354" s="134">
        <v>1</v>
      </c>
      <c r="Q354" s="134">
        <v>8</v>
      </c>
      <c r="R354" s="134">
        <v>16</v>
      </c>
      <c r="S354" s="134">
        <v>0</v>
      </c>
      <c r="T354" s="134">
        <v>0</v>
      </c>
      <c r="U354" s="134">
        <v>0</v>
      </c>
      <c r="V354" s="138"/>
      <c r="W354" s="139"/>
      <c r="X354" s="137" t="s">
        <v>31</v>
      </c>
      <c r="Y354" s="137" t="s">
        <v>14</v>
      </c>
      <c r="Z354" s="137" t="s">
        <v>14</v>
      </c>
      <c r="AA354" s="150">
        <f>IF(ISBLANK(#REF!),"",IF(K354&gt;5,ROUND(0.5*(K354-5),2),0))</f>
        <v>1.05</v>
      </c>
      <c r="AB354" s="150">
        <f>IF(ISBLANK(#REF!),"",IF(L354="ΝΑΙ",6,(IF(M354="ΝΑΙ",4,0))))</f>
        <v>0</v>
      </c>
      <c r="AC354" s="131">
        <f>IF(ISBLANK(#REF!),"",IF(E354="ΠΕ23",IF(N354="ΝΑΙ",3,(IF(O354="ΝΑΙ",2,0))),IF(N354="ΝΑΙ",3,(IF(O354="ΝΑΙ",2,0)))))</f>
        <v>0</v>
      </c>
      <c r="AD354" s="131">
        <f>IF(ISBLANK(#REF!),"",MAX(AB354:AC354))</f>
        <v>0</v>
      </c>
      <c r="AE354" s="150">
        <f>IF(ISBLANK(#REF!),"",MIN(3,0.5*INT((P354*12+Q354+ROUND(R354/30,0))/6)))</f>
        <v>1.5</v>
      </c>
      <c r="AF354" s="150">
        <f>IF(ISBLANK(#REF!),"",0.25*(S354*12+T354+ROUND(U354/30,0)))</f>
        <v>0</v>
      </c>
      <c r="AG354" s="150">
        <f>IF(ISBLANK(#REF!),"",IF(V354&gt;=67%,7,0))</f>
        <v>0</v>
      </c>
      <c r="AH354" s="150">
        <f>IF(ISBLANK(#REF!),"",IF(W354&gt;=1,7,0))</f>
        <v>0</v>
      </c>
      <c r="AI354" s="150">
        <f>IF(ISBLANK(#REF!),"",IF(X354="ΠΟΛΥΤΕΚΝΟΣ",7,IF(X354="ΤΡΙΤΕΚΝΟΣ",3,0)))</f>
        <v>3</v>
      </c>
      <c r="AJ354" s="150">
        <f>IF(ISBLANK(#REF!),"",MAX(AG354:AI354))</f>
        <v>3</v>
      </c>
      <c r="AK354" s="187">
        <f>IF(ISBLANK(#REF!),"",AA354+SUM(AD354:AF354,AJ354))</f>
        <v>5.55</v>
      </c>
    </row>
    <row r="355" spans="1:37" s="134" customFormat="1">
      <c r="A355" s="115">
        <f>IF(ISBLANK(#REF!),"",IF(ISNUMBER(A354),A354+1,1))</f>
        <v>345</v>
      </c>
      <c r="B355" s="134" t="s">
        <v>730</v>
      </c>
      <c r="C355" s="134" t="s">
        <v>731</v>
      </c>
      <c r="D355" s="134" t="s">
        <v>107</v>
      </c>
      <c r="E355" s="134" t="s">
        <v>44</v>
      </c>
      <c r="F355" s="134" t="s">
        <v>89</v>
      </c>
      <c r="G355" s="134" t="s">
        <v>61</v>
      </c>
      <c r="H355" s="134" t="s">
        <v>14</v>
      </c>
      <c r="I355" s="134" t="s">
        <v>13</v>
      </c>
      <c r="J355" s="135">
        <v>39689</v>
      </c>
      <c r="K355" s="136">
        <v>7.08</v>
      </c>
      <c r="L355" s="137"/>
      <c r="M355" s="137" t="s">
        <v>12</v>
      </c>
      <c r="N355" s="137"/>
      <c r="O355" s="137"/>
      <c r="P355" s="134">
        <v>0</v>
      </c>
      <c r="Q355" s="134">
        <v>0</v>
      </c>
      <c r="R355" s="134">
        <v>0</v>
      </c>
      <c r="S355" s="134">
        <v>0</v>
      </c>
      <c r="T355" s="134">
        <v>0</v>
      </c>
      <c r="U355" s="134">
        <v>0</v>
      </c>
      <c r="V355" s="138"/>
      <c r="W355" s="139"/>
      <c r="X355" s="137"/>
      <c r="Y355" s="137" t="s">
        <v>14</v>
      </c>
      <c r="Z355" s="137" t="s">
        <v>14</v>
      </c>
      <c r="AA355" s="131">
        <f>IF(ISBLANK(#REF!),"",IF(K355&gt;5,ROUND(0.5*(K355-5),2),0))</f>
        <v>1.04</v>
      </c>
      <c r="AB355" s="131">
        <f>IF(ISBLANK(#REF!),"",IF(L355="ΝΑΙ",6,(IF(M355="ΝΑΙ",4,0))))</f>
        <v>4</v>
      </c>
      <c r="AC355" s="131">
        <f>IF(ISBLANK(#REF!),"",IF(E355="ΠΕ23",IF(N355="ΝΑΙ",3,(IF(O355="ΝΑΙ",2,0))),IF(N355="ΝΑΙ",3,(IF(O355="ΝΑΙ",2,0)))))</f>
        <v>0</v>
      </c>
      <c r="AD355" s="131">
        <f>IF(ISBLANK(#REF!),"",MAX(AB355:AC355))</f>
        <v>4</v>
      </c>
      <c r="AE355" s="131">
        <f>IF(ISBLANK(#REF!),"",MIN(3,0.5*INT((P355*12+Q355+ROUND(R355/30,0))/6)))</f>
        <v>0</v>
      </c>
      <c r="AF355" s="131">
        <f>IF(ISBLANK(#REF!),"",0.25*(S355*12+T355+ROUND(U355/30,0)))</f>
        <v>0</v>
      </c>
      <c r="AG355" s="132">
        <f>IF(ISBLANK(#REF!),"",IF(V355&gt;=67%,7,0))</f>
        <v>0</v>
      </c>
      <c r="AH355" s="132">
        <f>IF(ISBLANK(#REF!),"",IF(W355&gt;=1,7,0))</f>
        <v>0</v>
      </c>
      <c r="AI355" s="132">
        <f>IF(ISBLANK(#REF!),"",IF(X355="ΠΟΛΥΤΕΚΝΟΣ",7,IF(X355="ΤΡΙΤΕΚΝΟΣ",3,0)))</f>
        <v>0</v>
      </c>
      <c r="AJ355" s="132">
        <f>IF(ISBLANK(#REF!),"",MAX(AG355:AI355))</f>
        <v>0</v>
      </c>
      <c r="AK355" s="187">
        <f>IF(ISBLANK(#REF!),"",AA355+SUM(AD355:AF355,AJ355))</f>
        <v>5.04</v>
      </c>
    </row>
    <row r="356" spans="1:37" s="134" customFormat="1">
      <c r="A356" s="115">
        <f>IF(ISBLANK(#REF!),"",IF(ISNUMBER(A355),A355+1,1))</f>
        <v>346</v>
      </c>
      <c r="B356" s="134" t="s">
        <v>746</v>
      </c>
      <c r="C356" s="134" t="s">
        <v>747</v>
      </c>
      <c r="D356" s="134" t="s">
        <v>397</v>
      </c>
      <c r="E356" s="134" t="s">
        <v>44</v>
      </c>
      <c r="F356" s="134" t="s">
        <v>89</v>
      </c>
      <c r="G356" s="134" t="s">
        <v>61</v>
      </c>
      <c r="H356" s="134" t="s">
        <v>14</v>
      </c>
      <c r="I356" s="134" t="s">
        <v>13</v>
      </c>
      <c r="J356" s="135">
        <v>36452</v>
      </c>
      <c r="K356" s="136">
        <v>8</v>
      </c>
      <c r="L356" s="137"/>
      <c r="M356" s="137"/>
      <c r="N356" s="137"/>
      <c r="O356" s="137"/>
      <c r="P356" s="134">
        <v>10</v>
      </c>
      <c r="Q356" s="134">
        <v>1</v>
      </c>
      <c r="R356" s="134">
        <v>27</v>
      </c>
      <c r="S356" s="134">
        <v>0</v>
      </c>
      <c r="T356" s="134">
        <v>0</v>
      </c>
      <c r="U356" s="134">
        <v>0</v>
      </c>
      <c r="V356" s="138"/>
      <c r="W356" s="139"/>
      <c r="X356" s="137"/>
      <c r="Y356" s="137" t="s">
        <v>14</v>
      </c>
      <c r="Z356" s="137" t="s">
        <v>14</v>
      </c>
      <c r="AA356" s="131">
        <f>IF(ISBLANK(#REF!),"",IF(K356&gt;5,ROUND(0.5*(K356-5),2),0))</f>
        <v>1.5</v>
      </c>
      <c r="AB356" s="131">
        <f>IF(ISBLANK(#REF!),"",IF(L356="ΝΑΙ",6,(IF(M356="ΝΑΙ",4,0))))</f>
        <v>0</v>
      </c>
      <c r="AC356" s="131">
        <f>IF(ISBLANK(#REF!),"",IF(E356="ΠΕ23",IF(N356="ΝΑΙ",3,(IF(O356="ΝΑΙ",2,0))),IF(N356="ΝΑΙ",3,(IF(O356="ΝΑΙ",2,0)))))</f>
        <v>0</v>
      </c>
      <c r="AD356" s="131">
        <f>IF(ISBLANK(#REF!),"",MAX(AB356:AC356))</f>
        <v>0</v>
      </c>
      <c r="AE356" s="131">
        <f>IF(ISBLANK(#REF!),"",MIN(3,0.5*INT((P356*12+Q356+ROUND(R356/30,0))/6)))</f>
        <v>3</v>
      </c>
      <c r="AF356" s="131">
        <f>IF(ISBLANK(#REF!),"",0.25*(S356*12+T356+ROUND(U356/30,0)))</f>
        <v>0</v>
      </c>
      <c r="AG356" s="132">
        <f>IF(ISBLANK(#REF!),"",IF(V356&gt;=67%,7,0))</f>
        <v>0</v>
      </c>
      <c r="AH356" s="132">
        <f>IF(ISBLANK(#REF!),"",IF(W356&gt;=1,7,0))</f>
        <v>0</v>
      </c>
      <c r="AI356" s="132">
        <f>IF(ISBLANK(#REF!),"",IF(X356="ΠΟΛΥΤΕΚΝΟΣ",7,IF(X356="ΤΡΙΤΕΚΝΟΣ",3,0)))</f>
        <v>0</v>
      </c>
      <c r="AJ356" s="132">
        <f>IF(ISBLANK(#REF!),"",MAX(AG356:AI356))</f>
        <v>0</v>
      </c>
      <c r="AK356" s="187">
        <f>IF(ISBLANK(#REF!),"",AA356+SUM(AD356:AF356,AJ356))</f>
        <v>4.5</v>
      </c>
    </row>
    <row r="357" spans="1:37" s="134" customFormat="1">
      <c r="A357" s="115">
        <f>IF(ISBLANK(#REF!),"",IF(ISNUMBER(A356),A356+1,1))</f>
        <v>347</v>
      </c>
      <c r="B357" s="134" t="s">
        <v>721</v>
      </c>
      <c r="C357" s="134" t="s">
        <v>227</v>
      </c>
      <c r="D357" s="134" t="s">
        <v>112</v>
      </c>
      <c r="E357" s="134" t="s">
        <v>44</v>
      </c>
      <c r="F357" s="134" t="s">
        <v>89</v>
      </c>
      <c r="G357" s="134" t="s">
        <v>61</v>
      </c>
      <c r="H357" s="134" t="s">
        <v>14</v>
      </c>
      <c r="I357" s="134" t="s">
        <v>13</v>
      </c>
      <c r="J357" s="135">
        <v>38658</v>
      </c>
      <c r="K357" s="136">
        <v>6.83</v>
      </c>
      <c r="L357" s="137"/>
      <c r="M357" s="137"/>
      <c r="N357" s="137"/>
      <c r="O357" s="137"/>
      <c r="P357" s="134">
        <v>8</v>
      </c>
      <c r="Q357" s="134">
        <v>4</v>
      </c>
      <c r="R357" s="134">
        <v>14</v>
      </c>
      <c r="S357" s="134">
        <v>0</v>
      </c>
      <c r="T357" s="134">
        <v>0</v>
      </c>
      <c r="U357" s="134">
        <v>0</v>
      </c>
      <c r="V357" s="138"/>
      <c r="W357" s="139"/>
      <c r="X357" s="137"/>
      <c r="Y357" s="137" t="s">
        <v>14</v>
      </c>
      <c r="Z357" s="137" t="s">
        <v>14</v>
      </c>
      <c r="AA357" s="131">
        <f>IF(ISBLANK(#REF!),"",IF(K357&gt;5,ROUND(0.5*(K357-5),2),0))</f>
        <v>0.92</v>
      </c>
      <c r="AB357" s="131">
        <f>IF(ISBLANK(#REF!),"",IF(L357="ΝΑΙ",6,(IF(M357="ΝΑΙ",4,0))))</f>
        <v>0</v>
      </c>
      <c r="AC357" s="131">
        <f>IF(ISBLANK(#REF!),"",IF(E357="ΠΕ23",IF(N357="ΝΑΙ",3,(IF(O357="ΝΑΙ",2,0))),IF(N357="ΝΑΙ",3,(IF(O357="ΝΑΙ",2,0)))))</f>
        <v>0</v>
      </c>
      <c r="AD357" s="131">
        <f>IF(ISBLANK(#REF!),"",MAX(AB357:AC357))</f>
        <v>0</v>
      </c>
      <c r="AE357" s="131">
        <f>IF(ISBLANK(#REF!),"",MIN(3,0.5*INT((P357*12+Q357+ROUND(R357/30,0))/6)))</f>
        <v>3</v>
      </c>
      <c r="AF357" s="131">
        <f>IF(ISBLANK(#REF!),"",0.25*(S357*12+T357+ROUND(U357/30,0)))</f>
        <v>0</v>
      </c>
      <c r="AG357" s="132">
        <f>IF(ISBLANK(#REF!),"",IF(V357&gt;=67%,7,0))</f>
        <v>0</v>
      </c>
      <c r="AH357" s="132">
        <f>IF(ISBLANK(#REF!),"",IF(W357&gt;=1,7,0))</f>
        <v>0</v>
      </c>
      <c r="AI357" s="132">
        <f>IF(ISBLANK(#REF!),"",IF(X357="ΠΟΛΥΤΕΚΝΟΣ",7,IF(X357="ΤΡΙΤΕΚΝΟΣ",3,0)))</f>
        <v>0</v>
      </c>
      <c r="AJ357" s="132">
        <f>IF(ISBLANK(#REF!),"",MAX(AG357:AI357))</f>
        <v>0</v>
      </c>
      <c r="AK357" s="187">
        <f>IF(ISBLANK(#REF!),"",AA357+SUM(AD357:AF357,AJ357))</f>
        <v>3.92</v>
      </c>
    </row>
    <row r="358" spans="1:37" s="134" customFormat="1">
      <c r="A358" s="115">
        <f>IF(ISBLANK(#REF!),"",IF(ISNUMBER(A357),A357+1,1))</f>
        <v>348</v>
      </c>
      <c r="B358" s="134" t="s">
        <v>738</v>
      </c>
      <c r="C358" s="134" t="s">
        <v>116</v>
      </c>
      <c r="D358" s="134" t="s">
        <v>107</v>
      </c>
      <c r="E358" s="134" t="s">
        <v>44</v>
      </c>
      <c r="F358" s="134" t="s">
        <v>89</v>
      </c>
      <c r="G358" s="134" t="s">
        <v>61</v>
      </c>
      <c r="H358" s="134" t="s">
        <v>14</v>
      </c>
      <c r="I358" s="134" t="s">
        <v>13</v>
      </c>
      <c r="J358" s="135">
        <v>38518</v>
      </c>
      <c r="K358" s="136">
        <v>6.4</v>
      </c>
      <c r="L358" s="137"/>
      <c r="M358" s="137"/>
      <c r="N358" s="137"/>
      <c r="O358" s="137"/>
      <c r="P358" s="134">
        <v>5</v>
      </c>
      <c r="Q358" s="134">
        <v>10</v>
      </c>
      <c r="R358" s="134">
        <v>23</v>
      </c>
      <c r="S358" s="134">
        <v>0</v>
      </c>
      <c r="T358" s="134">
        <v>0</v>
      </c>
      <c r="U358" s="134">
        <v>0</v>
      </c>
      <c r="V358" s="138"/>
      <c r="W358" s="139"/>
      <c r="X358" s="137"/>
      <c r="Y358" s="137" t="s">
        <v>14</v>
      </c>
      <c r="Z358" s="137" t="s">
        <v>14</v>
      </c>
      <c r="AA358" s="131">
        <f>IF(ISBLANK(#REF!),"",IF(K358&gt;5,ROUND(0.5*(K358-5),2),0))</f>
        <v>0.7</v>
      </c>
      <c r="AB358" s="131">
        <f>IF(ISBLANK(#REF!),"",IF(L358="ΝΑΙ",6,(IF(M358="ΝΑΙ",4,0))))</f>
        <v>0</v>
      </c>
      <c r="AC358" s="131">
        <f>IF(ISBLANK(#REF!),"",IF(E358="ΠΕ23",IF(N358="ΝΑΙ",3,(IF(O358="ΝΑΙ",2,0))),IF(N358="ΝΑΙ",3,(IF(O358="ΝΑΙ",2,0)))))</f>
        <v>0</v>
      </c>
      <c r="AD358" s="131">
        <f>IF(ISBLANK(#REF!),"",MAX(AB358:AC358))</f>
        <v>0</v>
      </c>
      <c r="AE358" s="131">
        <f>IF(ISBLANK(#REF!),"",MIN(3,0.5*INT((P358*12+Q358+ROUND(R358/30,0))/6)))</f>
        <v>3</v>
      </c>
      <c r="AF358" s="131">
        <f>IF(ISBLANK(#REF!),"",0.25*(S358*12+T358+ROUND(U358/30,0)))</f>
        <v>0</v>
      </c>
      <c r="AG358" s="132">
        <f>IF(ISBLANK(#REF!),"",IF(V358&gt;=67%,7,0))</f>
        <v>0</v>
      </c>
      <c r="AH358" s="132">
        <f>IF(ISBLANK(#REF!),"",IF(W358&gt;=1,7,0))</f>
        <v>0</v>
      </c>
      <c r="AI358" s="132">
        <f>IF(ISBLANK(#REF!),"",IF(X358="ΠΟΛΥΤΕΚΝΟΣ",7,IF(X358="ΤΡΙΤΕΚΝΟΣ",3,0)))</f>
        <v>0</v>
      </c>
      <c r="AJ358" s="132">
        <f>IF(ISBLANK(#REF!),"",MAX(AG358:AI358))</f>
        <v>0</v>
      </c>
      <c r="AK358" s="187">
        <f>IF(ISBLANK(#REF!),"",AA358+SUM(AD358:AF358,AJ358))</f>
        <v>3.7</v>
      </c>
    </row>
    <row r="359" spans="1:37" s="134" customFormat="1">
      <c r="A359" s="115">
        <f>IF(ISBLANK(#REF!),"",IF(ISNUMBER(A358),A358+1,1))</f>
        <v>349</v>
      </c>
      <c r="B359" s="134" t="s">
        <v>736</v>
      </c>
      <c r="C359" s="134" t="s">
        <v>218</v>
      </c>
      <c r="D359" s="134" t="s">
        <v>107</v>
      </c>
      <c r="E359" s="134" t="s">
        <v>44</v>
      </c>
      <c r="F359" s="134" t="s">
        <v>89</v>
      </c>
      <c r="G359" s="134" t="s">
        <v>61</v>
      </c>
      <c r="H359" s="134" t="s">
        <v>14</v>
      </c>
      <c r="I359" s="134" t="s">
        <v>13</v>
      </c>
      <c r="J359" s="135">
        <v>40557</v>
      </c>
      <c r="K359" s="136">
        <v>6.27</v>
      </c>
      <c r="L359" s="137"/>
      <c r="M359" s="137"/>
      <c r="N359" s="137"/>
      <c r="O359" s="137"/>
      <c r="P359" s="134">
        <v>0</v>
      </c>
      <c r="Q359" s="134">
        <v>5</v>
      </c>
      <c r="R359" s="134">
        <v>0</v>
      </c>
      <c r="S359" s="134">
        <v>0</v>
      </c>
      <c r="T359" s="134">
        <v>0</v>
      </c>
      <c r="U359" s="134">
        <v>0</v>
      </c>
      <c r="V359" s="138"/>
      <c r="W359" s="139"/>
      <c r="X359" s="137" t="s">
        <v>31</v>
      </c>
      <c r="Y359" s="137" t="s">
        <v>14</v>
      </c>
      <c r="Z359" s="137" t="s">
        <v>14</v>
      </c>
      <c r="AA359" s="131">
        <f>IF(ISBLANK(#REF!),"",IF(K359&gt;5,ROUND(0.5*(K359-5),2),0))</f>
        <v>0.64</v>
      </c>
      <c r="AB359" s="131">
        <f>IF(ISBLANK(#REF!),"",IF(L359="ΝΑΙ",6,(IF(M359="ΝΑΙ",4,0))))</f>
        <v>0</v>
      </c>
      <c r="AC359" s="131">
        <f>IF(ISBLANK(#REF!),"",IF(E359="ΠΕ23",IF(N359="ΝΑΙ",3,(IF(O359="ΝΑΙ",2,0))),IF(N359="ΝΑΙ",3,(IF(O359="ΝΑΙ",2,0)))))</f>
        <v>0</v>
      </c>
      <c r="AD359" s="131">
        <f>IF(ISBLANK(#REF!),"",MAX(AB359:AC359))</f>
        <v>0</v>
      </c>
      <c r="AE359" s="131">
        <f>IF(ISBLANK(#REF!),"",MIN(3,0.5*INT((P359*12+Q359+ROUND(R359/30,0))/6)))</f>
        <v>0</v>
      </c>
      <c r="AF359" s="131">
        <f>IF(ISBLANK(#REF!),"",0.25*(S359*12+T359+ROUND(U359/30,0)))</f>
        <v>0</v>
      </c>
      <c r="AG359" s="132">
        <f>IF(ISBLANK(#REF!),"",IF(V359&gt;=67%,7,0))</f>
        <v>0</v>
      </c>
      <c r="AH359" s="132">
        <f>IF(ISBLANK(#REF!),"",IF(W359&gt;=1,7,0))</f>
        <v>0</v>
      </c>
      <c r="AI359" s="132">
        <f>IF(ISBLANK(#REF!),"",IF(X359="ΠΟΛΥΤΕΚΝΟΣ",7,IF(X359="ΤΡΙΤΕΚΝΟΣ",3,0)))</f>
        <v>3</v>
      </c>
      <c r="AJ359" s="132">
        <f>IF(ISBLANK(#REF!),"",MAX(AG359:AI359))</f>
        <v>3</v>
      </c>
      <c r="AK359" s="187">
        <f>IF(ISBLANK(#REF!),"",AA359+SUM(AD359:AF359,AJ359))</f>
        <v>3.64</v>
      </c>
    </row>
    <row r="360" spans="1:37" s="134" customFormat="1">
      <c r="A360" s="115">
        <f>IF(ISBLANK(#REF!),"",IF(ISNUMBER(A359),A359+1,1))</f>
        <v>350</v>
      </c>
      <c r="B360" s="134" t="s">
        <v>805</v>
      </c>
      <c r="C360" s="134" t="s">
        <v>124</v>
      </c>
      <c r="D360" s="134" t="s">
        <v>233</v>
      </c>
      <c r="E360" s="134" t="s">
        <v>44</v>
      </c>
      <c r="F360" s="134" t="s">
        <v>89</v>
      </c>
      <c r="G360" s="134" t="s">
        <v>61</v>
      </c>
      <c r="H360" s="134" t="s">
        <v>14</v>
      </c>
      <c r="I360" s="134" t="s">
        <v>13</v>
      </c>
      <c r="J360" s="135">
        <v>40364</v>
      </c>
      <c r="K360" s="136">
        <v>6.83</v>
      </c>
      <c r="L360" s="137"/>
      <c r="M360" s="137"/>
      <c r="N360" s="137"/>
      <c r="O360" s="137"/>
      <c r="P360" s="134">
        <v>2</v>
      </c>
      <c r="Q360" s="134">
        <v>9</v>
      </c>
      <c r="R360" s="134">
        <v>15</v>
      </c>
      <c r="S360" s="134">
        <v>0</v>
      </c>
      <c r="T360" s="134">
        <v>0</v>
      </c>
      <c r="U360" s="134">
        <v>0</v>
      </c>
      <c r="V360" s="138"/>
      <c r="W360" s="139"/>
      <c r="X360" s="137"/>
      <c r="Y360" s="137" t="s">
        <v>14</v>
      </c>
      <c r="Z360" s="137" t="s">
        <v>14</v>
      </c>
      <c r="AA360" s="150">
        <f>IF(ISBLANK(#REF!),"",IF(K360&gt;5,ROUND(0.5*(K360-5),2),0))</f>
        <v>0.92</v>
      </c>
      <c r="AB360" s="150">
        <f>IF(ISBLANK(#REF!),"",IF(L360="ΝΑΙ",6,(IF(M360="ΝΑΙ",4,0))))</f>
        <v>0</v>
      </c>
      <c r="AC360" s="131">
        <f>IF(ISBLANK(#REF!),"",IF(E360="ΠΕ23",IF(N360="ΝΑΙ",3,(IF(O360="ΝΑΙ",2,0))),IF(N360="ΝΑΙ",3,(IF(O360="ΝΑΙ",2,0)))))</f>
        <v>0</v>
      </c>
      <c r="AD360" s="131">
        <f>IF(ISBLANK(#REF!),"",MAX(AB360:AC360))</f>
        <v>0</v>
      </c>
      <c r="AE360" s="150">
        <f>IF(ISBLANK(#REF!),"",MIN(3,0.5*INT((P360*12+Q360+ROUND(R360/30,0))/6)))</f>
        <v>2.5</v>
      </c>
      <c r="AF360" s="150">
        <f>IF(ISBLANK(#REF!),"",0.25*(S360*12+T360+ROUND(U360/30,0)))</f>
        <v>0</v>
      </c>
      <c r="AG360" s="150">
        <f>IF(ISBLANK(#REF!),"",IF(V360&gt;=67%,7,0))</f>
        <v>0</v>
      </c>
      <c r="AH360" s="150">
        <f>IF(ISBLANK(#REF!),"",IF(W360&gt;=1,7,0))</f>
        <v>0</v>
      </c>
      <c r="AI360" s="150">
        <f>IF(ISBLANK(#REF!),"",IF(X360="ΠΟΛΥΤΕΚΝΟΣ",7,IF(X360="ΤΡΙΤΕΚΝΟΣ",3,0)))</f>
        <v>0</v>
      </c>
      <c r="AJ360" s="150">
        <f>IF(ISBLANK(#REF!),"",MAX(AG360:AI360))</f>
        <v>0</v>
      </c>
      <c r="AK360" s="187">
        <f>IF(ISBLANK(#REF!),"",AA360+SUM(AD360:AF360,AJ360))</f>
        <v>3.42</v>
      </c>
    </row>
    <row r="361" spans="1:37" s="134" customFormat="1">
      <c r="A361" s="115">
        <f>IF(ISBLANK(#REF!),"",IF(ISNUMBER(A360),A360+1,1))</f>
        <v>351</v>
      </c>
      <c r="B361" s="134" t="s">
        <v>762</v>
      </c>
      <c r="C361" s="134" t="s">
        <v>116</v>
      </c>
      <c r="D361" s="134" t="s">
        <v>144</v>
      </c>
      <c r="E361" s="134" t="s">
        <v>44</v>
      </c>
      <c r="F361" s="134" t="s">
        <v>89</v>
      </c>
      <c r="G361" s="134" t="s">
        <v>61</v>
      </c>
      <c r="H361" s="134" t="s">
        <v>14</v>
      </c>
      <c r="I361" s="134" t="s">
        <v>13</v>
      </c>
      <c r="J361" s="135">
        <v>41729</v>
      </c>
      <c r="K361" s="136">
        <v>6.67</v>
      </c>
      <c r="L361" s="137"/>
      <c r="M361" s="137"/>
      <c r="N361" s="137"/>
      <c r="O361" s="137"/>
      <c r="P361" s="134">
        <v>2</v>
      </c>
      <c r="Q361" s="134">
        <v>9</v>
      </c>
      <c r="R361" s="134">
        <v>5</v>
      </c>
      <c r="S361" s="134">
        <v>0</v>
      </c>
      <c r="T361" s="134">
        <v>0</v>
      </c>
      <c r="U361" s="134">
        <v>0</v>
      </c>
      <c r="V361" s="138"/>
      <c r="W361" s="139"/>
      <c r="X361" s="137"/>
      <c r="Y361" s="137" t="s">
        <v>14</v>
      </c>
      <c r="Z361" s="137" t="s">
        <v>14</v>
      </c>
      <c r="AA361" s="131">
        <f>IF(ISBLANK(#REF!),"",IF(K361&gt;5,ROUND(0.5*(K361-5),2),0))</f>
        <v>0.84</v>
      </c>
      <c r="AB361" s="131">
        <f>IF(ISBLANK(#REF!),"",IF(L361="ΝΑΙ",6,(IF(M361="ΝΑΙ",4,0))))</f>
        <v>0</v>
      </c>
      <c r="AC361" s="131">
        <f>IF(ISBLANK(#REF!),"",IF(E361="ΠΕ23",IF(N361="ΝΑΙ",3,(IF(O361="ΝΑΙ",2,0))),IF(N361="ΝΑΙ",3,(IF(O361="ΝΑΙ",2,0)))))</f>
        <v>0</v>
      </c>
      <c r="AD361" s="131">
        <f>IF(ISBLANK(#REF!),"",MAX(AB361:AC361))</f>
        <v>0</v>
      </c>
      <c r="AE361" s="131">
        <f>IF(ISBLANK(#REF!),"",MIN(3,0.5*INT((P361*12+Q361+ROUND(R361/30,0))/6)))</f>
        <v>2.5</v>
      </c>
      <c r="AF361" s="131">
        <f>IF(ISBLANK(#REF!),"",0.25*(S361*12+T361+ROUND(U361/30,0)))</f>
        <v>0</v>
      </c>
      <c r="AG361" s="132">
        <f>IF(ISBLANK(#REF!),"",IF(V361&gt;=67%,7,0))</f>
        <v>0</v>
      </c>
      <c r="AH361" s="132">
        <f>IF(ISBLANK(#REF!),"",IF(W361&gt;=1,7,0))</f>
        <v>0</v>
      </c>
      <c r="AI361" s="132">
        <f>IF(ISBLANK(#REF!),"",IF(X361="ΠΟΛΥΤΕΚΝΟΣ",7,IF(X361="ΤΡΙΤΕΚΝΟΣ",3,0)))</f>
        <v>0</v>
      </c>
      <c r="AJ361" s="132">
        <f>IF(ISBLANK(#REF!),"",MAX(AG361:AI361))</f>
        <v>0</v>
      </c>
      <c r="AK361" s="187">
        <f>IF(ISBLANK(#REF!),"",AA361+SUM(AD361:AF361,AJ361))</f>
        <v>3.34</v>
      </c>
    </row>
    <row r="362" spans="1:37" s="134" customFormat="1">
      <c r="A362" s="115">
        <f>IF(ISBLANK(#REF!),"",IF(ISNUMBER(A361),A361+1,1))</f>
        <v>352</v>
      </c>
      <c r="B362" s="134" t="s">
        <v>576</v>
      </c>
      <c r="C362" s="134" t="s">
        <v>164</v>
      </c>
      <c r="D362" s="134" t="s">
        <v>683</v>
      </c>
      <c r="E362" s="134" t="s">
        <v>44</v>
      </c>
      <c r="F362" s="134" t="s">
        <v>89</v>
      </c>
      <c r="G362" s="134" t="s">
        <v>61</v>
      </c>
      <c r="H362" s="134" t="s">
        <v>14</v>
      </c>
      <c r="I362" s="134" t="s">
        <v>13</v>
      </c>
      <c r="J362" s="135">
        <v>39008</v>
      </c>
      <c r="K362" s="136">
        <v>6.85</v>
      </c>
      <c r="L362" s="137"/>
      <c r="M362" s="137"/>
      <c r="N362" s="137"/>
      <c r="O362" s="137"/>
      <c r="P362" s="134">
        <v>0</v>
      </c>
      <c r="Q362" s="134">
        <v>11</v>
      </c>
      <c r="R362" s="134">
        <v>21</v>
      </c>
      <c r="S362" s="134">
        <v>0</v>
      </c>
      <c r="T362" s="134">
        <v>0</v>
      </c>
      <c r="U362" s="134">
        <v>0</v>
      </c>
      <c r="V362" s="138"/>
      <c r="W362" s="139"/>
      <c r="X362" s="137"/>
      <c r="Y362" s="137" t="s">
        <v>14</v>
      </c>
      <c r="Z362" s="137" t="s">
        <v>14</v>
      </c>
      <c r="AA362" s="131">
        <f>IF(ISBLANK(#REF!),"",IF(K362&gt;5,ROUND(0.5*(K362-5),2),0))</f>
        <v>0.93</v>
      </c>
      <c r="AB362" s="131">
        <f>IF(ISBLANK(#REF!),"",IF(L362="ΝΑΙ",6,(IF(M362="ΝΑΙ",4,0))))</f>
        <v>0</v>
      </c>
      <c r="AC362" s="131">
        <f>IF(ISBLANK(#REF!),"",IF(E362="ΠΕ23",IF(N362="ΝΑΙ",3,(IF(O362="ΝΑΙ",2,0))),IF(N362="ΝΑΙ",3,(IF(O362="ΝΑΙ",2,0)))))</f>
        <v>0</v>
      </c>
      <c r="AD362" s="131">
        <f>IF(ISBLANK(#REF!),"",MAX(AB362:AC362))</f>
        <v>0</v>
      </c>
      <c r="AE362" s="131">
        <f>IF(ISBLANK(#REF!),"",MIN(3,0.5*INT((P362*12+Q362+ROUND(R362/30,0))/6)))</f>
        <v>1</v>
      </c>
      <c r="AF362" s="131">
        <f>IF(ISBLANK(#REF!),"",0.25*(S362*12+T362+ROUND(U362/30,0)))</f>
        <v>0</v>
      </c>
      <c r="AG362" s="132">
        <f>IF(ISBLANK(#REF!),"",IF(V362&gt;=67%,7,0))</f>
        <v>0</v>
      </c>
      <c r="AH362" s="132">
        <f>IF(ISBLANK(#REF!),"",IF(W362&gt;=1,7,0))</f>
        <v>0</v>
      </c>
      <c r="AI362" s="132">
        <f>IF(ISBLANK(#REF!),"",IF(X362="ΠΟΛΥΤΕΚΝΟΣ",7,IF(X362="ΤΡΙΤΕΚΝΟΣ",3,0)))</f>
        <v>0</v>
      </c>
      <c r="AJ362" s="132">
        <f>IF(ISBLANK(#REF!),"",MAX(AG362:AI362))</f>
        <v>0</v>
      </c>
      <c r="AK362" s="187">
        <f>IF(ISBLANK(#REF!),"",AA362+SUM(AD362:AF362,AJ362))</f>
        <v>1.9300000000000002</v>
      </c>
    </row>
    <row r="363" spans="1:37" s="134" customFormat="1">
      <c r="A363" s="115">
        <f>IF(ISBLANK(#REF!),"",IF(ISNUMBER(A362),A362+1,1))</f>
        <v>353</v>
      </c>
      <c r="B363" s="134" t="s">
        <v>692</v>
      </c>
      <c r="C363" s="134" t="s">
        <v>95</v>
      </c>
      <c r="D363" s="134" t="s">
        <v>127</v>
      </c>
      <c r="E363" s="134" t="s">
        <v>44</v>
      </c>
      <c r="F363" s="134" t="s">
        <v>89</v>
      </c>
      <c r="G363" s="134" t="s">
        <v>61</v>
      </c>
      <c r="H363" s="134" t="s">
        <v>14</v>
      </c>
      <c r="I363" s="134" t="s">
        <v>13</v>
      </c>
      <c r="J363" s="135">
        <v>37644</v>
      </c>
      <c r="K363" s="136">
        <v>6.7</v>
      </c>
      <c r="L363" s="137"/>
      <c r="M363" s="137"/>
      <c r="N363" s="137"/>
      <c r="O363" s="137"/>
      <c r="P363" s="134">
        <v>1</v>
      </c>
      <c r="Q363" s="134">
        <v>5</v>
      </c>
      <c r="R363" s="134">
        <v>7</v>
      </c>
      <c r="S363" s="134">
        <v>0</v>
      </c>
      <c r="T363" s="134">
        <v>0</v>
      </c>
      <c r="U363" s="134">
        <v>0</v>
      </c>
      <c r="V363" s="138"/>
      <c r="W363" s="139"/>
      <c r="X363" s="137"/>
      <c r="Y363" s="137" t="s">
        <v>14</v>
      </c>
      <c r="Z363" s="137" t="s">
        <v>14</v>
      </c>
      <c r="AA363" s="131">
        <f>IF(ISBLANK(#REF!),"",IF(K363&gt;5,ROUND(0.5*(K363-5),2),0))</f>
        <v>0.85</v>
      </c>
      <c r="AB363" s="131">
        <f>IF(ISBLANK(#REF!),"",IF(L363="ΝΑΙ",6,(IF(M363="ΝΑΙ",4,0))))</f>
        <v>0</v>
      </c>
      <c r="AC363" s="131">
        <f>IF(ISBLANK(#REF!),"",IF(E363="ΠΕ23",IF(N363="ΝΑΙ",3,(IF(O363="ΝΑΙ",2,0))),IF(N363="ΝΑΙ",3,(IF(O363="ΝΑΙ",2,0)))))</f>
        <v>0</v>
      </c>
      <c r="AD363" s="131">
        <f>IF(ISBLANK(#REF!),"",MAX(AB363:AC363))</f>
        <v>0</v>
      </c>
      <c r="AE363" s="131">
        <f>IF(ISBLANK(#REF!),"",MIN(3,0.5*INT((P363*12+Q363+ROUND(R363/30,0))/6)))</f>
        <v>1</v>
      </c>
      <c r="AF363" s="131">
        <f>IF(ISBLANK(#REF!),"",0.25*(S363*12+T363+ROUND(U363/30,0)))</f>
        <v>0</v>
      </c>
      <c r="AG363" s="132">
        <f>IF(ISBLANK(#REF!),"",IF(V363&gt;=67%,7,0))</f>
        <v>0</v>
      </c>
      <c r="AH363" s="132">
        <f>IF(ISBLANK(#REF!),"",IF(W363&gt;=1,7,0))</f>
        <v>0</v>
      </c>
      <c r="AI363" s="132">
        <f>IF(ISBLANK(#REF!),"",IF(X363="ΠΟΛΥΤΕΚΝΟΣ",7,IF(X363="ΤΡΙΤΕΚΝΟΣ",3,0)))</f>
        <v>0</v>
      </c>
      <c r="AJ363" s="132">
        <f>IF(ISBLANK(#REF!),"",MAX(AG363:AI363))</f>
        <v>0</v>
      </c>
      <c r="AK363" s="187">
        <f>IF(ISBLANK(#REF!),"",AA363+SUM(AD363:AF363,AJ363))</f>
        <v>1.85</v>
      </c>
    </row>
    <row r="364" spans="1:37" s="134" customFormat="1">
      <c r="A364" s="115">
        <f>IF(ISBLANK(#REF!),"",IF(ISNUMBER(A363),A363+1,1))</f>
        <v>354</v>
      </c>
      <c r="B364" s="134" t="s">
        <v>755</v>
      </c>
      <c r="C364" s="134" t="s">
        <v>518</v>
      </c>
      <c r="D364" s="134" t="s">
        <v>130</v>
      </c>
      <c r="E364" s="134" t="s">
        <v>44</v>
      </c>
      <c r="F364" s="134" t="s">
        <v>89</v>
      </c>
      <c r="G364" s="134" t="s">
        <v>61</v>
      </c>
      <c r="H364" s="134" t="s">
        <v>14</v>
      </c>
      <c r="I364" s="134" t="s">
        <v>13</v>
      </c>
      <c r="J364" s="135">
        <v>39255</v>
      </c>
      <c r="K364" s="136">
        <v>6.7</v>
      </c>
      <c r="L364" s="137"/>
      <c r="M364" s="137"/>
      <c r="N364" s="137"/>
      <c r="O364" s="137"/>
      <c r="P364" s="134">
        <v>1</v>
      </c>
      <c r="Q364" s="134">
        <v>1</v>
      </c>
      <c r="R364" s="134">
        <v>24</v>
      </c>
      <c r="S364" s="134">
        <v>0</v>
      </c>
      <c r="T364" s="134">
        <v>0</v>
      </c>
      <c r="U364" s="134">
        <v>0</v>
      </c>
      <c r="V364" s="138"/>
      <c r="W364" s="139"/>
      <c r="X364" s="137"/>
      <c r="Y364" s="137" t="s">
        <v>14</v>
      </c>
      <c r="Z364" s="137" t="s">
        <v>14</v>
      </c>
      <c r="AA364" s="131">
        <f>IF(ISBLANK(#REF!),"",IF(K364&gt;5,ROUND(0.5*(K364-5),2),0))</f>
        <v>0.85</v>
      </c>
      <c r="AB364" s="131">
        <f>IF(ISBLANK(#REF!),"",IF(L364="ΝΑΙ",6,(IF(M364="ΝΑΙ",4,0))))</f>
        <v>0</v>
      </c>
      <c r="AC364" s="131">
        <f>IF(ISBLANK(#REF!),"",IF(E364="ΠΕ23",IF(N364="ΝΑΙ",3,(IF(O364="ΝΑΙ",2,0))),IF(N364="ΝΑΙ",3,(IF(O364="ΝΑΙ",2,0)))))</f>
        <v>0</v>
      </c>
      <c r="AD364" s="131">
        <f>IF(ISBLANK(#REF!),"",MAX(AB364:AC364))</f>
        <v>0</v>
      </c>
      <c r="AE364" s="131">
        <f>IF(ISBLANK(#REF!),"",MIN(3,0.5*INT((P364*12+Q364+ROUND(R364/30,0))/6)))</f>
        <v>1</v>
      </c>
      <c r="AF364" s="131">
        <f>IF(ISBLANK(#REF!),"",0.25*(S364*12+T364+ROUND(U364/30,0)))</f>
        <v>0</v>
      </c>
      <c r="AG364" s="132">
        <f>IF(ISBLANK(#REF!),"",IF(V364&gt;=67%,7,0))</f>
        <v>0</v>
      </c>
      <c r="AH364" s="132">
        <f>IF(ISBLANK(#REF!),"",IF(W364&gt;=1,7,0))</f>
        <v>0</v>
      </c>
      <c r="AI364" s="132">
        <f>IF(ISBLANK(#REF!),"",IF(X364="ΠΟΛΥΤΕΚΝΟΣ",7,IF(X364="ΤΡΙΤΕΚΝΟΣ",3,0)))</f>
        <v>0</v>
      </c>
      <c r="AJ364" s="132">
        <f>IF(ISBLANK(#REF!),"",MAX(AG364:AI364))</f>
        <v>0</v>
      </c>
      <c r="AK364" s="187">
        <f>IF(ISBLANK(#REF!),"",AA364+SUM(AD364:AF364,AJ364))</f>
        <v>1.85</v>
      </c>
    </row>
    <row r="365" spans="1:37" s="134" customFormat="1">
      <c r="A365" s="115">
        <f>IF(ISBLANK(#REF!),"",IF(ISNUMBER(A364),A364+1,1))</f>
        <v>355</v>
      </c>
      <c r="B365" s="134" t="s">
        <v>776</v>
      </c>
      <c r="C365" s="134" t="s">
        <v>114</v>
      </c>
      <c r="D365" s="134" t="s">
        <v>184</v>
      </c>
      <c r="E365" s="134" t="s">
        <v>44</v>
      </c>
      <c r="F365" s="134" t="s">
        <v>89</v>
      </c>
      <c r="G365" s="134" t="s">
        <v>61</v>
      </c>
      <c r="H365" s="134" t="s">
        <v>14</v>
      </c>
      <c r="I365" s="134" t="s">
        <v>13</v>
      </c>
      <c r="J365" s="135">
        <v>41663</v>
      </c>
      <c r="K365" s="136">
        <v>6.6</v>
      </c>
      <c r="L365" s="137"/>
      <c r="M365" s="137"/>
      <c r="N365" s="137"/>
      <c r="O365" s="137"/>
      <c r="P365" s="134">
        <v>1</v>
      </c>
      <c r="Q365" s="134">
        <v>1</v>
      </c>
      <c r="R365" s="134">
        <v>13</v>
      </c>
      <c r="S365" s="134">
        <v>0</v>
      </c>
      <c r="T365" s="134">
        <v>0</v>
      </c>
      <c r="U365" s="134">
        <v>0</v>
      </c>
      <c r="V365" s="138"/>
      <c r="W365" s="139"/>
      <c r="X365" s="137"/>
      <c r="Y365" s="137" t="s">
        <v>14</v>
      </c>
      <c r="Z365" s="137" t="s">
        <v>14</v>
      </c>
      <c r="AA365" s="131">
        <f>IF(ISBLANK(#REF!),"",IF(K365&gt;5,ROUND(0.5*(K365-5),2),0))</f>
        <v>0.8</v>
      </c>
      <c r="AB365" s="131">
        <f>IF(ISBLANK(#REF!),"",IF(L365="ΝΑΙ",6,(IF(M365="ΝΑΙ",4,0))))</f>
        <v>0</v>
      </c>
      <c r="AC365" s="131">
        <f>IF(ISBLANK(#REF!),"",IF(E365="ΠΕ23",IF(N365="ΝΑΙ",3,(IF(O365="ΝΑΙ",2,0))),IF(N365="ΝΑΙ",3,(IF(O365="ΝΑΙ",2,0)))))</f>
        <v>0</v>
      </c>
      <c r="AD365" s="131">
        <f>IF(ISBLANK(#REF!),"",MAX(AB365:AC365))</f>
        <v>0</v>
      </c>
      <c r="AE365" s="131">
        <f>IF(ISBLANK(#REF!),"",MIN(3,0.5*INT((P365*12+Q365+ROUND(R365/30,0))/6)))</f>
        <v>1</v>
      </c>
      <c r="AF365" s="131">
        <f>IF(ISBLANK(#REF!),"",0.25*(S365*12+T365+ROUND(U365/30,0)))</f>
        <v>0</v>
      </c>
      <c r="AG365" s="132">
        <f>IF(ISBLANK(#REF!),"",IF(V365&gt;=67%,7,0))</f>
        <v>0</v>
      </c>
      <c r="AH365" s="132">
        <f>IF(ISBLANK(#REF!),"",IF(W365&gt;=1,7,0))</f>
        <v>0</v>
      </c>
      <c r="AI365" s="132">
        <f>IF(ISBLANK(#REF!),"",IF(X365="ΠΟΛΥΤΕΚΝΟΣ",7,IF(X365="ΤΡΙΤΕΚΝΟΣ",3,0)))</f>
        <v>0</v>
      </c>
      <c r="AJ365" s="132">
        <f>IF(ISBLANK(#REF!),"",MAX(AG365:AI365))</f>
        <v>0</v>
      </c>
      <c r="AK365" s="187">
        <f>IF(ISBLANK(#REF!),"",AA365+SUM(AD365:AF365,AJ365))</f>
        <v>1.8</v>
      </c>
    </row>
    <row r="366" spans="1:37" s="134" customFormat="1">
      <c r="A366" s="115">
        <f>IF(ISBLANK(#REF!),"",IF(ISNUMBER(A365),A365+1,1))</f>
        <v>356</v>
      </c>
      <c r="B366" s="134" t="s">
        <v>444</v>
      </c>
      <c r="C366" s="134" t="s">
        <v>732</v>
      </c>
      <c r="D366" s="134" t="s">
        <v>107</v>
      </c>
      <c r="E366" s="134" t="s">
        <v>44</v>
      </c>
      <c r="F366" s="134" t="s">
        <v>89</v>
      </c>
      <c r="G366" s="134" t="s">
        <v>61</v>
      </c>
      <c r="H366" s="134" t="s">
        <v>14</v>
      </c>
      <c r="I366" s="134" t="s">
        <v>13</v>
      </c>
      <c r="J366" s="135">
        <v>41946</v>
      </c>
      <c r="K366" s="136">
        <v>8.59</v>
      </c>
      <c r="L366" s="137"/>
      <c r="M366" s="137"/>
      <c r="N366" s="137"/>
      <c r="O366" s="137"/>
      <c r="P366" s="134">
        <v>0</v>
      </c>
      <c r="Q366" s="134">
        <v>0</v>
      </c>
      <c r="R366" s="134">
        <v>0</v>
      </c>
      <c r="S366" s="134">
        <v>0</v>
      </c>
      <c r="T366" s="134">
        <v>0</v>
      </c>
      <c r="U366" s="134">
        <v>0</v>
      </c>
      <c r="V366" s="138"/>
      <c r="W366" s="139"/>
      <c r="X366" s="137"/>
      <c r="Y366" s="137" t="s">
        <v>14</v>
      </c>
      <c r="Z366" s="137" t="s">
        <v>14</v>
      </c>
      <c r="AA366" s="131">
        <f>IF(ISBLANK(#REF!),"",IF(K366&gt;5,ROUND(0.5*(K366-5),2),0))</f>
        <v>1.8</v>
      </c>
      <c r="AB366" s="131">
        <f>IF(ISBLANK(#REF!),"",IF(L366="ΝΑΙ",6,(IF(M366="ΝΑΙ",4,0))))</f>
        <v>0</v>
      </c>
      <c r="AC366" s="131">
        <f>IF(ISBLANK(#REF!),"",IF(E366="ΠΕ23",IF(N366="ΝΑΙ",3,(IF(O366="ΝΑΙ",2,0))),IF(N366="ΝΑΙ",3,(IF(O366="ΝΑΙ",2,0)))))</f>
        <v>0</v>
      </c>
      <c r="AD366" s="131">
        <f>IF(ISBLANK(#REF!),"",MAX(AB366:AC366))</f>
        <v>0</v>
      </c>
      <c r="AE366" s="131">
        <f>IF(ISBLANK(#REF!),"",MIN(3,0.5*INT((P366*12+Q366+ROUND(R366/30,0))/6)))</f>
        <v>0</v>
      </c>
      <c r="AF366" s="131">
        <f>IF(ISBLANK(#REF!),"",0.25*(S366*12+T366+ROUND(U366/30,0)))</f>
        <v>0</v>
      </c>
      <c r="AG366" s="132">
        <f>IF(ISBLANK(#REF!),"",IF(V366&gt;=67%,7,0))</f>
        <v>0</v>
      </c>
      <c r="AH366" s="132">
        <f>IF(ISBLANK(#REF!),"",IF(W366&gt;=1,7,0))</f>
        <v>0</v>
      </c>
      <c r="AI366" s="132">
        <f>IF(ISBLANK(#REF!),"",IF(X366="ΠΟΛΥΤΕΚΝΟΣ",7,IF(X366="ΤΡΙΤΕΚΝΟΣ",3,0)))</f>
        <v>0</v>
      </c>
      <c r="AJ366" s="132">
        <f>IF(ISBLANK(#REF!),"",MAX(AG366:AI366))</f>
        <v>0</v>
      </c>
      <c r="AK366" s="187">
        <f>IF(ISBLANK(#REF!),"",AA366+SUM(AD366:AF366,AJ366))</f>
        <v>1.8</v>
      </c>
    </row>
    <row r="367" spans="1:37" s="134" customFormat="1">
      <c r="A367" s="115">
        <f>IF(ISBLANK(#REF!),"",IF(ISNUMBER(A366),A366+1,1))</f>
        <v>357</v>
      </c>
      <c r="B367" s="134" t="s">
        <v>748</v>
      </c>
      <c r="C367" s="134" t="s">
        <v>147</v>
      </c>
      <c r="D367" s="134" t="s">
        <v>112</v>
      </c>
      <c r="E367" s="134" t="s">
        <v>44</v>
      </c>
      <c r="F367" s="134" t="s">
        <v>89</v>
      </c>
      <c r="G367" s="134" t="s">
        <v>61</v>
      </c>
      <c r="H367" s="134" t="s">
        <v>14</v>
      </c>
      <c r="I367" s="134" t="s">
        <v>13</v>
      </c>
      <c r="J367" s="135">
        <v>41068</v>
      </c>
      <c r="K367" s="136">
        <v>8.2899999999999991</v>
      </c>
      <c r="L367" s="137"/>
      <c r="M367" s="137"/>
      <c r="N367" s="137"/>
      <c r="O367" s="137"/>
      <c r="P367" s="134">
        <v>0</v>
      </c>
      <c r="Q367" s="134">
        <v>5</v>
      </c>
      <c r="R367" s="134">
        <v>9</v>
      </c>
      <c r="S367" s="134">
        <v>0</v>
      </c>
      <c r="T367" s="134">
        <v>0</v>
      </c>
      <c r="U367" s="134">
        <v>0</v>
      </c>
      <c r="V367" s="138"/>
      <c r="W367" s="139"/>
      <c r="X367" s="137"/>
      <c r="Y367" s="137" t="s">
        <v>14</v>
      </c>
      <c r="Z367" s="137" t="s">
        <v>14</v>
      </c>
      <c r="AA367" s="131">
        <f>IF(ISBLANK(#REF!),"",IF(K367&gt;5,ROUND(0.5*(K367-5),2),0))</f>
        <v>1.65</v>
      </c>
      <c r="AB367" s="131">
        <f>IF(ISBLANK(#REF!),"",IF(L367="ΝΑΙ",6,(IF(M367="ΝΑΙ",4,0))))</f>
        <v>0</v>
      </c>
      <c r="AC367" s="131">
        <f>IF(ISBLANK(#REF!),"",IF(E367="ΠΕ23",IF(N367="ΝΑΙ",3,(IF(O367="ΝΑΙ",2,0))),IF(N367="ΝΑΙ",3,(IF(O367="ΝΑΙ",2,0)))))</f>
        <v>0</v>
      </c>
      <c r="AD367" s="131">
        <f>IF(ISBLANK(#REF!),"",MAX(AB367:AC367))</f>
        <v>0</v>
      </c>
      <c r="AE367" s="131">
        <f>IF(ISBLANK(#REF!),"",MIN(3,0.5*INT((P367*12+Q367+ROUND(R367/30,0))/6)))</f>
        <v>0</v>
      </c>
      <c r="AF367" s="131">
        <f>IF(ISBLANK(#REF!),"",0.25*(S367*12+T367+ROUND(U367/30,0)))</f>
        <v>0</v>
      </c>
      <c r="AG367" s="132">
        <f>IF(ISBLANK(#REF!),"",IF(V367&gt;=67%,7,0))</f>
        <v>0</v>
      </c>
      <c r="AH367" s="132">
        <f>IF(ISBLANK(#REF!),"",IF(W367&gt;=1,7,0))</f>
        <v>0</v>
      </c>
      <c r="AI367" s="132">
        <f>IF(ISBLANK(#REF!),"",IF(X367="ΠΟΛΥΤΕΚΝΟΣ",7,IF(X367="ΤΡΙΤΕΚΝΟΣ",3,0)))</f>
        <v>0</v>
      </c>
      <c r="AJ367" s="132">
        <f>IF(ISBLANK(#REF!),"",MAX(AG367:AI367))</f>
        <v>0</v>
      </c>
      <c r="AK367" s="187">
        <f>IF(ISBLANK(#REF!),"",AA367+SUM(AD367:AF367,AJ367))</f>
        <v>1.65</v>
      </c>
    </row>
    <row r="368" spans="1:37" s="134" customFormat="1">
      <c r="A368" s="115">
        <f>IF(ISBLANK(#REF!),"",IF(ISNUMBER(A367),A367+1,1))</f>
        <v>358</v>
      </c>
      <c r="B368" s="134" t="s">
        <v>437</v>
      </c>
      <c r="C368" s="134" t="s">
        <v>442</v>
      </c>
      <c r="D368" s="134" t="s">
        <v>328</v>
      </c>
      <c r="E368" s="134" t="s">
        <v>44</v>
      </c>
      <c r="F368" s="134" t="s">
        <v>89</v>
      </c>
      <c r="G368" s="134" t="s">
        <v>61</v>
      </c>
      <c r="H368" s="134" t="s">
        <v>14</v>
      </c>
      <c r="I368" s="134" t="s">
        <v>13</v>
      </c>
      <c r="J368" s="135">
        <v>40941</v>
      </c>
      <c r="K368" s="136">
        <v>7.19</v>
      </c>
      <c r="L368" s="137"/>
      <c r="M368" s="137"/>
      <c r="N368" s="137"/>
      <c r="O368" s="137"/>
      <c r="P368" s="134">
        <v>0</v>
      </c>
      <c r="Q368" s="134">
        <v>10</v>
      </c>
      <c r="R368" s="134">
        <v>0</v>
      </c>
      <c r="S368" s="134">
        <v>0</v>
      </c>
      <c r="T368" s="134">
        <v>0</v>
      </c>
      <c r="U368" s="134">
        <v>0</v>
      </c>
      <c r="V368" s="138"/>
      <c r="W368" s="139"/>
      <c r="X368" s="137"/>
      <c r="Y368" s="137" t="s">
        <v>14</v>
      </c>
      <c r="Z368" s="137" t="s">
        <v>14</v>
      </c>
      <c r="AA368" s="150">
        <f>IF(ISBLANK(#REF!),"",IF(K368&gt;5,ROUND(0.5*(K368-5),2),0))</f>
        <v>1.1000000000000001</v>
      </c>
      <c r="AB368" s="150">
        <f>IF(ISBLANK(#REF!),"",IF(L368="ΝΑΙ",6,(IF(M368="ΝΑΙ",4,0))))</f>
        <v>0</v>
      </c>
      <c r="AC368" s="131">
        <f>IF(ISBLANK(#REF!),"",IF(E368="ΠΕ23",IF(N368="ΝΑΙ",3,(IF(O368="ΝΑΙ",2,0))),IF(N368="ΝΑΙ",3,(IF(O368="ΝΑΙ",2,0)))))</f>
        <v>0</v>
      </c>
      <c r="AD368" s="131">
        <f>IF(ISBLANK(#REF!),"",MAX(AB368:AC368))</f>
        <v>0</v>
      </c>
      <c r="AE368" s="150">
        <f>IF(ISBLANK(#REF!),"",MIN(3,0.5*INT((P368*12+Q368+ROUND(R368/30,0))/6)))</f>
        <v>0.5</v>
      </c>
      <c r="AF368" s="150">
        <f>IF(ISBLANK(#REF!),"",0.25*(S368*12+T368+ROUND(U368/30,0)))</f>
        <v>0</v>
      </c>
      <c r="AG368" s="150">
        <f>IF(ISBLANK(#REF!),"",IF(V368&gt;=67%,7,0))</f>
        <v>0</v>
      </c>
      <c r="AH368" s="150">
        <f>IF(ISBLANK(#REF!),"",IF(W368&gt;=1,7,0))</f>
        <v>0</v>
      </c>
      <c r="AI368" s="150">
        <f>IF(ISBLANK(#REF!),"",IF(X368="ΠΟΛΥΤΕΚΝΟΣ",7,IF(X368="ΤΡΙΤΕΚΝΟΣ",3,0)))</f>
        <v>0</v>
      </c>
      <c r="AJ368" s="150">
        <f>IF(ISBLANK(#REF!),"",MAX(AG368:AI368))</f>
        <v>0</v>
      </c>
      <c r="AK368" s="187">
        <f>IF(ISBLANK(#REF!),"",AA368+SUM(AD368:AF368,AJ368))</f>
        <v>1.6</v>
      </c>
    </row>
    <row r="369" spans="1:37" s="134" customFormat="1">
      <c r="A369" s="115">
        <f>IF(ISBLANK(#REF!),"",IF(ISNUMBER(A368),A368+1,1))</f>
        <v>359</v>
      </c>
      <c r="B369" s="134" t="s">
        <v>128</v>
      </c>
      <c r="C369" s="134" t="s">
        <v>98</v>
      </c>
      <c r="D369" s="134" t="s">
        <v>144</v>
      </c>
      <c r="E369" s="134" t="s">
        <v>44</v>
      </c>
      <c r="F369" s="134" t="s">
        <v>89</v>
      </c>
      <c r="G369" s="134" t="s">
        <v>61</v>
      </c>
      <c r="H369" s="134" t="s">
        <v>14</v>
      </c>
      <c r="I369" s="134" t="s">
        <v>13</v>
      </c>
      <c r="J369" s="135">
        <v>41691</v>
      </c>
      <c r="K369" s="136">
        <v>8.08</v>
      </c>
      <c r="L369" s="137"/>
      <c r="M369" s="137"/>
      <c r="N369" s="137"/>
      <c r="O369" s="137"/>
      <c r="P369" s="134">
        <v>0</v>
      </c>
      <c r="Q369" s="134">
        <v>0</v>
      </c>
      <c r="R369" s="134">
        <v>0</v>
      </c>
      <c r="S369" s="134">
        <v>0</v>
      </c>
      <c r="T369" s="134">
        <v>0</v>
      </c>
      <c r="U369" s="134">
        <v>0</v>
      </c>
      <c r="V369" s="138"/>
      <c r="W369" s="139"/>
      <c r="X369" s="137"/>
      <c r="Y369" s="137" t="s">
        <v>14</v>
      </c>
      <c r="Z369" s="137" t="s">
        <v>14</v>
      </c>
      <c r="AA369" s="131">
        <f>IF(ISBLANK(#REF!),"",IF(K369&gt;5,ROUND(0.5*(K369-5),2),0))</f>
        <v>1.54</v>
      </c>
      <c r="AB369" s="131">
        <f>IF(ISBLANK(#REF!),"",IF(L369="ΝΑΙ",6,(IF(M369="ΝΑΙ",4,0))))</f>
        <v>0</v>
      </c>
      <c r="AC369" s="131">
        <f>IF(ISBLANK(#REF!),"",IF(E369="ΠΕ23",IF(N369="ΝΑΙ",3,(IF(O369="ΝΑΙ",2,0))),IF(N369="ΝΑΙ",3,(IF(O369="ΝΑΙ",2,0)))))</f>
        <v>0</v>
      </c>
      <c r="AD369" s="131">
        <f>IF(ISBLANK(#REF!),"",MAX(AB369:AC369))</f>
        <v>0</v>
      </c>
      <c r="AE369" s="131">
        <f>IF(ISBLANK(#REF!),"",MIN(3,0.5*INT((P369*12+Q369+ROUND(R369/30,0))/6)))</f>
        <v>0</v>
      </c>
      <c r="AF369" s="131">
        <f>IF(ISBLANK(#REF!),"",0.25*(S369*12+T369+ROUND(U369/30,0)))</f>
        <v>0</v>
      </c>
      <c r="AG369" s="132">
        <f>IF(ISBLANK(#REF!),"",IF(V369&gt;=67%,7,0))</f>
        <v>0</v>
      </c>
      <c r="AH369" s="132">
        <f>IF(ISBLANK(#REF!),"",IF(W369&gt;=1,7,0))</f>
        <v>0</v>
      </c>
      <c r="AI369" s="132">
        <f>IF(ISBLANK(#REF!),"",IF(X369="ΠΟΛΥΤΕΚΝΟΣ",7,IF(X369="ΤΡΙΤΕΚΝΟΣ",3,0)))</f>
        <v>0</v>
      </c>
      <c r="AJ369" s="132">
        <f>IF(ISBLANK(#REF!),"",MAX(AG369:AI369))</f>
        <v>0</v>
      </c>
      <c r="AK369" s="187">
        <f>IF(ISBLANK(#REF!),"",AA369+SUM(AD369:AF369,AJ369))</f>
        <v>1.54</v>
      </c>
    </row>
    <row r="370" spans="1:37" s="134" customFormat="1">
      <c r="A370" s="115">
        <f>IF(ISBLANK(#REF!),"",IF(ISNUMBER(A369),A369+1,1))</f>
        <v>360</v>
      </c>
      <c r="B370" s="134" t="s">
        <v>763</v>
      </c>
      <c r="C370" s="134" t="s">
        <v>251</v>
      </c>
      <c r="D370" s="134" t="s">
        <v>167</v>
      </c>
      <c r="E370" s="134" t="s">
        <v>44</v>
      </c>
      <c r="F370" s="134" t="s">
        <v>89</v>
      </c>
      <c r="G370" s="134" t="s">
        <v>61</v>
      </c>
      <c r="H370" s="134" t="s">
        <v>14</v>
      </c>
      <c r="I370" s="134" t="s">
        <v>13</v>
      </c>
      <c r="J370" s="135">
        <v>40364</v>
      </c>
      <c r="K370" s="136">
        <v>6.99</v>
      </c>
      <c r="L370" s="137"/>
      <c r="M370" s="137"/>
      <c r="N370" s="137"/>
      <c r="O370" s="137"/>
      <c r="P370" s="134">
        <v>0</v>
      </c>
      <c r="Q370" s="134">
        <v>8</v>
      </c>
      <c r="R370" s="134">
        <v>22</v>
      </c>
      <c r="S370" s="134">
        <v>0</v>
      </c>
      <c r="T370" s="134">
        <v>0</v>
      </c>
      <c r="U370" s="134">
        <v>0</v>
      </c>
      <c r="V370" s="138"/>
      <c r="W370" s="139"/>
      <c r="X370" s="137"/>
      <c r="Y370" s="137" t="s">
        <v>14</v>
      </c>
      <c r="Z370" s="137" t="s">
        <v>14</v>
      </c>
      <c r="AA370" s="131">
        <f>IF(ISBLANK(#REF!),"",IF(K370&gt;5,ROUND(0.5*(K370-5),2),0))</f>
        <v>1</v>
      </c>
      <c r="AB370" s="131">
        <f>IF(ISBLANK(#REF!),"",IF(L370="ΝΑΙ",6,(IF(M370="ΝΑΙ",4,0))))</f>
        <v>0</v>
      </c>
      <c r="AC370" s="131">
        <f>IF(ISBLANK(#REF!),"",IF(E370="ΠΕ23",IF(N370="ΝΑΙ",3,(IF(O370="ΝΑΙ",2,0))),IF(N370="ΝΑΙ",3,(IF(O370="ΝΑΙ",2,0)))))</f>
        <v>0</v>
      </c>
      <c r="AD370" s="131">
        <f>IF(ISBLANK(#REF!),"",MAX(AB370:AC370))</f>
        <v>0</v>
      </c>
      <c r="AE370" s="131">
        <f>IF(ISBLANK(#REF!),"",MIN(3,0.5*INT((P370*12+Q370+ROUND(R370/30,0))/6)))</f>
        <v>0.5</v>
      </c>
      <c r="AF370" s="131">
        <f>IF(ISBLANK(#REF!),"",0.25*(S370*12+T370+ROUND(U370/30,0)))</f>
        <v>0</v>
      </c>
      <c r="AG370" s="132">
        <f>IF(ISBLANK(#REF!),"",IF(V370&gt;=67%,7,0))</f>
        <v>0</v>
      </c>
      <c r="AH370" s="132">
        <f>IF(ISBLANK(#REF!),"",IF(W370&gt;=1,7,0))</f>
        <v>0</v>
      </c>
      <c r="AI370" s="132">
        <f>IF(ISBLANK(#REF!),"",IF(X370="ΠΟΛΥΤΕΚΝΟΣ",7,IF(X370="ΤΡΙΤΕΚΝΟΣ",3,0)))</f>
        <v>0</v>
      </c>
      <c r="AJ370" s="132">
        <f>IF(ISBLANK(#REF!),"",MAX(AG370:AI370))</f>
        <v>0</v>
      </c>
      <c r="AK370" s="187">
        <f>IF(ISBLANK(#REF!),"",AA370+SUM(AD370:AF370,AJ370))</f>
        <v>1.5</v>
      </c>
    </row>
    <row r="371" spans="1:37" s="134" customFormat="1">
      <c r="A371" s="115">
        <f>IF(ISBLANK(#REF!),"",IF(ISNUMBER(A370),A370+1,1))</f>
        <v>361</v>
      </c>
      <c r="B371" s="134" t="s">
        <v>761</v>
      </c>
      <c r="C371" s="134" t="s">
        <v>454</v>
      </c>
      <c r="D371" s="134" t="s">
        <v>112</v>
      </c>
      <c r="E371" s="134" t="s">
        <v>44</v>
      </c>
      <c r="F371" s="134" t="s">
        <v>89</v>
      </c>
      <c r="G371" s="134" t="s">
        <v>61</v>
      </c>
      <c r="H371" s="134" t="s">
        <v>14</v>
      </c>
      <c r="I371" s="134" t="s">
        <v>13</v>
      </c>
      <c r="J371" s="135">
        <v>41089</v>
      </c>
      <c r="K371" s="136">
        <v>7.96</v>
      </c>
      <c r="L371" s="137"/>
      <c r="M371" s="137"/>
      <c r="N371" s="137"/>
      <c r="O371" s="137"/>
      <c r="P371" s="134">
        <v>0</v>
      </c>
      <c r="Q371" s="134">
        <v>0</v>
      </c>
      <c r="R371" s="134">
        <v>0</v>
      </c>
      <c r="S371" s="134">
        <v>0</v>
      </c>
      <c r="T371" s="134">
        <v>0</v>
      </c>
      <c r="U371" s="134">
        <v>0</v>
      </c>
      <c r="V371" s="138"/>
      <c r="W371" s="139"/>
      <c r="X371" s="137"/>
      <c r="Y371" s="137" t="s">
        <v>14</v>
      </c>
      <c r="Z371" s="137" t="s">
        <v>14</v>
      </c>
      <c r="AA371" s="131">
        <f>IF(ISBLANK(#REF!),"",IF(K371&gt;5,ROUND(0.5*(K371-5),2),0))</f>
        <v>1.48</v>
      </c>
      <c r="AB371" s="131">
        <f>IF(ISBLANK(#REF!),"",IF(L371="ΝΑΙ",6,(IF(M371="ΝΑΙ",4,0))))</f>
        <v>0</v>
      </c>
      <c r="AC371" s="131">
        <f>IF(ISBLANK(#REF!),"",IF(E371="ΠΕ23",IF(N371="ΝΑΙ",3,(IF(O371="ΝΑΙ",2,0))),IF(N371="ΝΑΙ",3,(IF(O371="ΝΑΙ",2,0)))))</f>
        <v>0</v>
      </c>
      <c r="AD371" s="131">
        <f>IF(ISBLANK(#REF!),"",MAX(AB371:AC371))</f>
        <v>0</v>
      </c>
      <c r="AE371" s="131">
        <f>IF(ISBLANK(#REF!),"",MIN(3,0.5*INT((P371*12+Q371+ROUND(R371/30,0))/6)))</f>
        <v>0</v>
      </c>
      <c r="AF371" s="131">
        <f>IF(ISBLANK(#REF!),"",0.25*(S371*12+T371+ROUND(U371/30,0)))</f>
        <v>0</v>
      </c>
      <c r="AG371" s="132">
        <f>IF(ISBLANK(#REF!),"",IF(V371&gt;=67%,7,0))</f>
        <v>0</v>
      </c>
      <c r="AH371" s="132">
        <f>IF(ISBLANK(#REF!),"",IF(W371&gt;=1,7,0))</f>
        <v>0</v>
      </c>
      <c r="AI371" s="132">
        <f>IF(ISBLANK(#REF!),"",IF(X371="ΠΟΛΥΤΕΚΝΟΣ",7,IF(X371="ΤΡΙΤΕΚΝΟΣ",3,0)))</f>
        <v>0</v>
      </c>
      <c r="AJ371" s="132">
        <f>IF(ISBLANK(#REF!),"",MAX(AG371:AI371))</f>
        <v>0</v>
      </c>
      <c r="AK371" s="187">
        <f>IF(ISBLANK(#REF!),"",AA371+SUM(AD371:AF371,AJ371))</f>
        <v>1.48</v>
      </c>
    </row>
    <row r="372" spans="1:37" s="134" customFormat="1">
      <c r="A372" s="115">
        <f>IF(ISBLANK(#REF!),"",IF(ISNUMBER(A371),A371+1,1))</f>
        <v>362</v>
      </c>
      <c r="B372" s="134" t="s">
        <v>574</v>
      </c>
      <c r="C372" s="134" t="s">
        <v>161</v>
      </c>
      <c r="D372" s="134" t="s">
        <v>112</v>
      </c>
      <c r="E372" s="134" t="s">
        <v>44</v>
      </c>
      <c r="F372" s="134" t="s">
        <v>89</v>
      </c>
      <c r="G372" s="134" t="s">
        <v>61</v>
      </c>
      <c r="H372" s="134" t="s">
        <v>14</v>
      </c>
      <c r="I372" s="134" t="s">
        <v>13</v>
      </c>
      <c r="J372" s="135">
        <v>40213</v>
      </c>
      <c r="K372" s="136">
        <v>7.85</v>
      </c>
      <c r="L372" s="137"/>
      <c r="M372" s="137"/>
      <c r="N372" s="137"/>
      <c r="O372" s="137"/>
      <c r="P372" s="134">
        <v>0</v>
      </c>
      <c r="Q372" s="134">
        <v>0</v>
      </c>
      <c r="R372" s="134">
        <v>0</v>
      </c>
      <c r="S372" s="134">
        <v>0</v>
      </c>
      <c r="T372" s="134">
        <v>0</v>
      </c>
      <c r="U372" s="134">
        <v>0</v>
      </c>
      <c r="V372" s="138"/>
      <c r="W372" s="139"/>
      <c r="X372" s="137"/>
      <c r="Y372" s="137" t="s">
        <v>14</v>
      </c>
      <c r="Z372" s="137" t="s">
        <v>14</v>
      </c>
      <c r="AA372" s="150">
        <f>IF(ISBLANK(#REF!),"",IF(K372&gt;5,ROUND(0.5*(K372-5),2),0))</f>
        <v>1.43</v>
      </c>
      <c r="AB372" s="150">
        <f>IF(ISBLANK(#REF!),"",IF(L372="ΝΑΙ",6,(IF(M372="ΝΑΙ",4,0))))</f>
        <v>0</v>
      </c>
      <c r="AC372" s="131">
        <f>IF(ISBLANK(#REF!),"",IF(E372="ΠΕ23",IF(N372="ΝΑΙ",3,(IF(O372="ΝΑΙ",2,0))),IF(N372="ΝΑΙ",3,(IF(O372="ΝΑΙ",2,0)))))</f>
        <v>0</v>
      </c>
      <c r="AD372" s="131">
        <f>IF(ISBLANK(#REF!),"",MAX(AB372:AC372))</f>
        <v>0</v>
      </c>
      <c r="AE372" s="150">
        <f>IF(ISBLANK(#REF!),"",MIN(3,0.5*INT((P372*12+Q372+ROUND(R372/30,0))/6)))</f>
        <v>0</v>
      </c>
      <c r="AF372" s="150">
        <f>IF(ISBLANK(#REF!),"",0.25*(S372*12+T372+ROUND(U372/30,0)))</f>
        <v>0</v>
      </c>
      <c r="AG372" s="150">
        <f>IF(ISBLANK(#REF!),"",IF(V372&gt;=67%,7,0))</f>
        <v>0</v>
      </c>
      <c r="AH372" s="150">
        <f>IF(ISBLANK(#REF!),"",IF(W372&gt;=1,7,0))</f>
        <v>0</v>
      </c>
      <c r="AI372" s="150">
        <f>IF(ISBLANK(#REF!),"",IF(X372="ΠΟΛΥΤΕΚΝΟΣ",7,IF(X372="ΤΡΙΤΕΚΝΟΣ",3,0)))</f>
        <v>0</v>
      </c>
      <c r="AJ372" s="150">
        <f>IF(ISBLANK(#REF!),"",MAX(AG372:AI372))</f>
        <v>0</v>
      </c>
      <c r="AK372" s="187">
        <f>IF(ISBLANK(#REF!),"",AA372+SUM(AD372:AF372,AJ372))</f>
        <v>1.43</v>
      </c>
    </row>
    <row r="373" spans="1:37" s="134" customFormat="1">
      <c r="A373" s="115">
        <f>IF(ISBLANK(#REF!),"",IF(ISNUMBER(A372),A372+1,1))</f>
        <v>363</v>
      </c>
      <c r="B373" s="134" t="s">
        <v>722</v>
      </c>
      <c r="C373" s="134" t="s">
        <v>98</v>
      </c>
      <c r="D373" s="134" t="s">
        <v>723</v>
      </c>
      <c r="E373" s="134" t="s">
        <v>44</v>
      </c>
      <c r="F373" s="134" t="s">
        <v>89</v>
      </c>
      <c r="G373" s="134" t="s">
        <v>61</v>
      </c>
      <c r="H373" s="134" t="s">
        <v>14</v>
      </c>
      <c r="I373" s="134" t="s">
        <v>13</v>
      </c>
      <c r="J373" s="135">
        <v>42481</v>
      </c>
      <c r="K373" s="136">
        <v>7.72</v>
      </c>
      <c r="L373" s="137"/>
      <c r="M373" s="137"/>
      <c r="N373" s="137"/>
      <c r="O373" s="137"/>
      <c r="P373" s="134">
        <v>0</v>
      </c>
      <c r="Q373" s="134">
        <v>0</v>
      </c>
      <c r="R373" s="134">
        <v>0</v>
      </c>
      <c r="S373" s="134">
        <v>0</v>
      </c>
      <c r="T373" s="134">
        <v>0</v>
      </c>
      <c r="U373" s="134">
        <v>0</v>
      </c>
      <c r="V373" s="138"/>
      <c r="W373" s="139"/>
      <c r="X373" s="137"/>
      <c r="Y373" s="137" t="s">
        <v>14</v>
      </c>
      <c r="Z373" s="137" t="s">
        <v>14</v>
      </c>
      <c r="AA373" s="131">
        <f>IF(ISBLANK(#REF!),"",IF(K373&gt;5,ROUND(0.5*(K373-5),2),0))</f>
        <v>1.36</v>
      </c>
      <c r="AB373" s="131">
        <f>IF(ISBLANK(#REF!),"",IF(L373="ΝΑΙ",6,(IF(M373="ΝΑΙ",4,0))))</f>
        <v>0</v>
      </c>
      <c r="AC373" s="131">
        <f>IF(ISBLANK(#REF!),"",IF(E373="ΠΕ23",IF(N373="ΝΑΙ",3,(IF(O373="ΝΑΙ",2,0))),IF(N373="ΝΑΙ",3,(IF(O373="ΝΑΙ",2,0)))))</f>
        <v>0</v>
      </c>
      <c r="AD373" s="131">
        <f>IF(ISBLANK(#REF!),"",MAX(AB373:AC373))</f>
        <v>0</v>
      </c>
      <c r="AE373" s="131">
        <f>IF(ISBLANK(#REF!),"",MIN(3,0.5*INT((P373*12+Q373+ROUND(R373/30,0))/6)))</f>
        <v>0</v>
      </c>
      <c r="AF373" s="131">
        <f>IF(ISBLANK(#REF!),"",0.25*(S373*12+T373+ROUND(U373/30,0)))</f>
        <v>0</v>
      </c>
      <c r="AG373" s="132">
        <f>IF(ISBLANK(#REF!),"",IF(V373&gt;=67%,7,0))</f>
        <v>0</v>
      </c>
      <c r="AH373" s="132">
        <f>IF(ISBLANK(#REF!),"",IF(W373&gt;=1,7,0))</f>
        <v>0</v>
      </c>
      <c r="AI373" s="132">
        <f>IF(ISBLANK(#REF!),"",IF(X373="ΠΟΛΥΤΕΚΝΟΣ",7,IF(X373="ΤΡΙΤΕΚΝΟΣ",3,0)))</f>
        <v>0</v>
      </c>
      <c r="AJ373" s="132">
        <f>IF(ISBLANK(#REF!),"",MAX(AG373:AI373))</f>
        <v>0</v>
      </c>
      <c r="AK373" s="187">
        <f>IF(ISBLANK(#REF!),"",AA373+SUM(AD373:AF373,AJ373))</f>
        <v>1.36</v>
      </c>
    </row>
    <row r="374" spans="1:37" s="134" customFormat="1">
      <c r="A374" s="115">
        <f>IF(ISBLANK(#REF!),"",IF(ISNUMBER(A373),A373+1,1))</f>
        <v>364</v>
      </c>
      <c r="B374" s="134" t="s">
        <v>786</v>
      </c>
      <c r="C374" s="134" t="s">
        <v>109</v>
      </c>
      <c r="D374" s="134" t="s">
        <v>167</v>
      </c>
      <c r="E374" s="134" t="s">
        <v>44</v>
      </c>
      <c r="F374" s="134" t="s">
        <v>89</v>
      </c>
      <c r="G374" s="134" t="s">
        <v>61</v>
      </c>
      <c r="H374" s="134" t="s">
        <v>14</v>
      </c>
      <c r="I374" s="134" t="s">
        <v>13</v>
      </c>
      <c r="J374" s="135">
        <v>41101</v>
      </c>
      <c r="K374" s="136">
        <v>6.72</v>
      </c>
      <c r="L374" s="137"/>
      <c r="M374" s="137"/>
      <c r="N374" s="137"/>
      <c r="O374" s="137"/>
      <c r="P374" s="134">
        <v>0</v>
      </c>
      <c r="Q374" s="134">
        <v>10</v>
      </c>
      <c r="R374" s="134">
        <v>9</v>
      </c>
      <c r="S374" s="134">
        <v>0</v>
      </c>
      <c r="T374" s="134">
        <v>0</v>
      </c>
      <c r="U374" s="134">
        <v>0</v>
      </c>
      <c r="V374" s="138"/>
      <c r="W374" s="139"/>
      <c r="X374" s="137"/>
      <c r="Y374" s="137" t="s">
        <v>14</v>
      </c>
      <c r="Z374" s="137" t="s">
        <v>14</v>
      </c>
      <c r="AA374" s="150">
        <f>IF(ISBLANK(#REF!),"",IF(K374&gt;5,ROUND(0.5*(K374-5),2),0))</f>
        <v>0.86</v>
      </c>
      <c r="AB374" s="150">
        <f>IF(ISBLANK(#REF!),"",IF(L374="ΝΑΙ",6,(IF(M374="ΝΑΙ",4,0))))</f>
        <v>0</v>
      </c>
      <c r="AC374" s="131">
        <f>IF(ISBLANK(#REF!),"",IF(E374="ΠΕ23",IF(N374="ΝΑΙ",3,(IF(O374="ΝΑΙ",2,0))),IF(N374="ΝΑΙ",3,(IF(O374="ΝΑΙ",2,0)))))</f>
        <v>0</v>
      </c>
      <c r="AD374" s="131">
        <f>IF(ISBLANK(#REF!),"",MAX(AB374:AC374))</f>
        <v>0</v>
      </c>
      <c r="AE374" s="150">
        <f>IF(ISBLANK(#REF!),"",MIN(3,0.5*INT((P374*12+Q374+ROUND(R374/30,0))/6)))</f>
        <v>0.5</v>
      </c>
      <c r="AF374" s="150">
        <f>IF(ISBLANK(#REF!),"",0.25*(S374*12+T374+ROUND(U374/30,0)))</f>
        <v>0</v>
      </c>
      <c r="AG374" s="150">
        <f>IF(ISBLANK(#REF!),"",IF(V374&gt;=67%,7,0))</f>
        <v>0</v>
      </c>
      <c r="AH374" s="150">
        <f>IF(ISBLANK(#REF!),"",IF(W374&gt;=1,7,0))</f>
        <v>0</v>
      </c>
      <c r="AI374" s="150">
        <f>IF(ISBLANK(#REF!),"",IF(X374="ΠΟΛΥΤΕΚΝΟΣ",7,IF(X374="ΤΡΙΤΕΚΝΟΣ",3,0)))</f>
        <v>0</v>
      </c>
      <c r="AJ374" s="150">
        <f>IF(ISBLANK(#REF!),"",MAX(AG374:AI374))</f>
        <v>0</v>
      </c>
      <c r="AK374" s="187">
        <f>IF(ISBLANK(#REF!),"",AA374+SUM(AD374:AF374,AJ374))</f>
        <v>1.3599999999999999</v>
      </c>
    </row>
    <row r="375" spans="1:37" s="134" customFormat="1">
      <c r="A375" s="115">
        <f>IF(ISBLANK(#REF!),"",IF(ISNUMBER(A374),A374+1,1))</f>
        <v>365</v>
      </c>
      <c r="B375" s="134" t="s">
        <v>627</v>
      </c>
      <c r="C375" s="134" t="s">
        <v>154</v>
      </c>
      <c r="D375" s="134" t="s">
        <v>147</v>
      </c>
      <c r="E375" s="134" t="s">
        <v>44</v>
      </c>
      <c r="F375" s="134" t="s">
        <v>89</v>
      </c>
      <c r="G375" s="134" t="s">
        <v>61</v>
      </c>
      <c r="H375" s="134" t="s">
        <v>14</v>
      </c>
      <c r="I375" s="134" t="s">
        <v>13</v>
      </c>
      <c r="J375" s="135">
        <v>42422</v>
      </c>
      <c r="K375" s="136">
        <v>7.68</v>
      </c>
      <c r="L375" s="137"/>
      <c r="M375" s="137"/>
      <c r="N375" s="137"/>
      <c r="O375" s="137"/>
      <c r="P375" s="134">
        <v>0</v>
      </c>
      <c r="Q375" s="134">
        <v>0</v>
      </c>
      <c r="R375" s="134">
        <v>0</v>
      </c>
      <c r="S375" s="134">
        <v>0</v>
      </c>
      <c r="T375" s="134">
        <v>0</v>
      </c>
      <c r="U375" s="134">
        <v>0</v>
      </c>
      <c r="V375" s="138"/>
      <c r="W375" s="139"/>
      <c r="X375" s="137"/>
      <c r="Y375" s="137" t="s">
        <v>14</v>
      </c>
      <c r="Z375" s="137" t="s">
        <v>14</v>
      </c>
      <c r="AA375" s="131">
        <f>IF(ISBLANK(#REF!),"",IF(K375&gt;5,ROUND(0.5*(K375-5),2),0))</f>
        <v>1.34</v>
      </c>
      <c r="AB375" s="131">
        <f>IF(ISBLANK(#REF!),"",IF(L375="ΝΑΙ",6,(IF(M375="ΝΑΙ",4,0))))</f>
        <v>0</v>
      </c>
      <c r="AC375" s="131">
        <f>IF(ISBLANK(#REF!),"",IF(E375="ΠΕ23",IF(N375="ΝΑΙ",3,(IF(O375="ΝΑΙ",2,0))),IF(N375="ΝΑΙ",3,(IF(O375="ΝΑΙ",2,0)))))</f>
        <v>0</v>
      </c>
      <c r="AD375" s="131">
        <f>IF(ISBLANK(#REF!),"",MAX(AB375:AC375))</f>
        <v>0</v>
      </c>
      <c r="AE375" s="131">
        <f>IF(ISBLANK(#REF!),"",MIN(3,0.5*INT((P375*12+Q375+ROUND(R375/30,0))/6)))</f>
        <v>0</v>
      </c>
      <c r="AF375" s="131">
        <f>IF(ISBLANK(#REF!),"",0.25*(S375*12+T375+ROUND(U375/30,0)))</f>
        <v>0</v>
      </c>
      <c r="AG375" s="132">
        <f>IF(ISBLANK(#REF!),"",IF(V375&gt;=67%,7,0))</f>
        <v>0</v>
      </c>
      <c r="AH375" s="132">
        <f>IF(ISBLANK(#REF!),"",IF(W375&gt;=1,7,0))</f>
        <v>0</v>
      </c>
      <c r="AI375" s="132">
        <f>IF(ISBLANK(#REF!),"",IF(X375="ΠΟΛΥΤΕΚΝΟΣ",7,IF(X375="ΤΡΙΤΕΚΝΟΣ",3,0)))</f>
        <v>0</v>
      </c>
      <c r="AJ375" s="132">
        <f>IF(ISBLANK(#REF!),"",MAX(AG375:AI375))</f>
        <v>0</v>
      </c>
      <c r="AK375" s="187">
        <f>IF(ISBLANK(#REF!),"",AA375+SUM(AD375:AF375,AJ375))</f>
        <v>1.34</v>
      </c>
    </row>
    <row r="376" spans="1:37" s="134" customFormat="1">
      <c r="A376" s="115">
        <f>IF(ISBLANK(#REF!),"",IF(ISNUMBER(A375),A375+1,1))</f>
        <v>366</v>
      </c>
      <c r="B376" s="134" t="s">
        <v>757</v>
      </c>
      <c r="C376" s="134" t="s">
        <v>146</v>
      </c>
      <c r="D376" s="134" t="s">
        <v>201</v>
      </c>
      <c r="E376" s="134" t="s">
        <v>44</v>
      </c>
      <c r="F376" s="134" t="s">
        <v>89</v>
      </c>
      <c r="G376" s="134" t="s">
        <v>61</v>
      </c>
      <c r="H376" s="134" t="s">
        <v>14</v>
      </c>
      <c r="I376" s="134" t="s">
        <v>13</v>
      </c>
      <c r="J376" s="135">
        <v>39167</v>
      </c>
      <c r="K376" s="136">
        <v>6.66</v>
      </c>
      <c r="L376" s="137"/>
      <c r="M376" s="137"/>
      <c r="N376" s="137"/>
      <c r="O376" s="137"/>
      <c r="P376" s="134">
        <v>0</v>
      </c>
      <c r="Q376" s="134">
        <v>10</v>
      </c>
      <c r="R376" s="134">
        <v>0</v>
      </c>
      <c r="S376" s="134">
        <v>0</v>
      </c>
      <c r="T376" s="134">
        <v>0</v>
      </c>
      <c r="U376" s="134">
        <v>0</v>
      </c>
      <c r="V376" s="138"/>
      <c r="W376" s="139"/>
      <c r="X376" s="137"/>
      <c r="Y376" s="137" t="s">
        <v>14</v>
      </c>
      <c r="Z376" s="137" t="s">
        <v>14</v>
      </c>
      <c r="AA376" s="131">
        <f>IF(ISBLANK(#REF!),"",IF(K376&gt;5,ROUND(0.5*(K376-5),2),0))</f>
        <v>0.83</v>
      </c>
      <c r="AB376" s="131">
        <f>IF(ISBLANK(#REF!),"",IF(L376="ΝΑΙ",6,(IF(M376="ΝΑΙ",4,0))))</f>
        <v>0</v>
      </c>
      <c r="AC376" s="131">
        <f>IF(ISBLANK(#REF!),"",IF(E376="ΠΕ23",IF(N376="ΝΑΙ",3,(IF(O376="ΝΑΙ",2,0))),IF(N376="ΝΑΙ",3,(IF(O376="ΝΑΙ",2,0)))))</f>
        <v>0</v>
      </c>
      <c r="AD376" s="131">
        <f>IF(ISBLANK(#REF!),"",MAX(AB376:AC376))</f>
        <v>0</v>
      </c>
      <c r="AE376" s="131">
        <f>IF(ISBLANK(#REF!),"",MIN(3,0.5*INT((P376*12+Q376+ROUND(R376/30,0))/6)))</f>
        <v>0.5</v>
      </c>
      <c r="AF376" s="131">
        <f>IF(ISBLANK(#REF!),"",0.25*(S376*12+T376+ROUND(U376/30,0)))</f>
        <v>0</v>
      </c>
      <c r="AG376" s="132">
        <f>IF(ISBLANK(#REF!),"",IF(V376&gt;=67%,7,0))</f>
        <v>0</v>
      </c>
      <c r="AH376" s="132">
        <f>IF(ISBLANK(#REF!),"",IF(W376&gt;=1,7,0))</f>
        <v>0</v>
      </c>
      <c r="AI376" s="132">
        <f>IF(ISBLANK(#REF!),"",IF(X376="ΠΟΛΥΤΕΚΝΟΣ",7,IF(X376="ΤΡΙΤΕΚΝΟΣ",3,0)))</f>
        <v>0</v>
      </c>
      <c r="AJ376" s="132">
        <f>IF(ISBLANK(#REF!),"",MAX(AG376:AI376))</f>
        <v>0</v>
      </c>
      <c r="AK376" s="187">
        <f>IF(ISBLANK(#REF!),"",AA376+SUM(AD376:AF376,AJ376))</f>
        <v>1.33</v>
      </c>
    </row>
    <row r="377" spans="1:37" s="134" customFormat="1">
      <c r="A377" s="115">
        <f>IF(ISBLANK(#REF!),"",IF(ISNUMBER(A376),A376+1,1))</f>
        <v>367</v>
      </c>
      <c r="B377" s="134" t="s">
        <v>709</v>
      </c>
      <c r="C377" s="134" t="s">
        <v>290</v>
      </c>
      <c r="D377" s="134" t="s">
        <v>456</v>
      </c>
      <c r="E377" s="134" t="s">
        <v>44</v>
      </c>
      <c r="F377" s="134" t="s">
        <v>89</v>
      </c>
      <c r="G377" s="134" t="s">
        <v>61</v>
      </c>
      <c r="H377" s="134" t="s">
        <v>14</v>
      </c>
      <c r="I377" s="134" t="s">
        <v>13</v>
      </c>
      <c r="J377" s="135">
        <v>41977</v>
      </c>
      <c r="K377" s="136">
        <v>7.51</v>
      </c>
      <c r="L377" s="137"/>
      <c r="M377" s="137"/>
      <c r="N377" s="137"/>
      <c r="O377" s="137"/>
      <c r="P377" s="134">
        <v>0</v>
      </c>
      <c r="Q377" s="134">
        <v>0</v>
      </c>
      <c r="R377" s="134">
        <v>0</v>
      </c>
      <c r="S377" s="134">
        <v>0</v>
      </c>
      <c r="T377" s="134">
        <v>0</v>
      </c>
      <c r="U377" s="134">
        <v>0</v>
      </c>
      <c r="V377" s="138"/>
      <c r="W377" s="139"/>
      <c r="X377" s="137"/>
      <c r="Y377" s="137" t="s">
        <v>14</v>
      </c>
      <c r="Z377" s="137" t="s">
        <v>14</v>
      </c>
      <c r="AA377" s="131">
        <f>IF(ISBLANK(#REF!),"",IF(K377&gt;5,ROUND(0.5*(K377-5),2),0))</f>
        <v>1.26</v>
      </c>
      <c r="AB377" s="131">
        <f>IF(ISBLANK(#REF!),"",IF(L377="ΝΑΙ",6,(IF(M377="ΝΑΙ",4,0))))</f>
        <v>0</v>
      </c>
      <c r="AC377" s="131">
        <f>IF(ISBLANK(#REF!),"",IF(E377="ΠΕ23",IF(N377="ΝΑΙ",3,(IF(O377="ΝΑΙ",2,0))),IF(N377="ΝΑΙ",3,(IF(O377="ΝΑΙ",2,0)))))</f>
        <v>0</v>
      </c>
      <c r="AD377" s="131">
        <f>IF(ISBLANK(#REF!),"",MAX(AB377:AC377))</f>
        <v>0</v>
      </c>
      <c r="AE377" s="131">
        <f>IF(ISBLANK(#REF!),"",MIN(3,0.5*INT((P377*12+Q377+ROUND(R377/30,0))/6)))</f>
        <v>0</v>
      </c>
      <c r="AF377" s="131">
        <f>IF(ISBLANK(#REF!),"",0.25*(S377*12+T377+ROUND(U377/30,0)))</f>
        <v>0</v>
      </c>
      <c r="AG377" s="132">
        <f>IF(ISBLANK(#REF!),"",IF(V377&gt;=67%,7,0))</f>
        <v>0</v>
      </c>
      <c r="AH377" s="132">
        <f>IF(ISBLANK(#REF!),"",IF(W377&gt;=1,7,0))</f>
        <v>0</v>
      </c>
      <c r="AI377" s="132">
        <f>IF(ISBLANK(#REF!),"",IF(X377="ΠΟΛΥΤΕΚΝΟΣ",7,IF(X377="ΤΡΙΤΕΚΝΟΣ",3,0)))</f>
        <v>0</v>
      </c>
      <c r="AJ377" s="132">
        <f>IF(ISBLANK(#REF!),"",MAX(AG377:AI377))</f>
        <v>0</v>
      </c>
      <c r="AK377" s="187">
        <f>IF(ISBLANK(#REF!),"",AA377+SUM(AD377:AF377,AJ377))</f>
        <v>1.26</v>
      </c>
    </row>
    <row r="378" spans="1:37" s="134" customFormat="1">
      <c r="A378" s="115">
        <f>IF(ISBLANK(#REF!),"",IF(ISNUMBER(A377),A377+1,1))</f>
        <v>368</v>
      </c>
      <c r="B378" s="134" t="s">
        <v>685</v>
      </c>
      <c r="C378" s="134" t="s">
        <v>151</v>
      </c>
      <c r="D378" s="134" t="s">
        <v>144</v>
      </c>
      <c r="E378" s="134" t="s">
        <v>44</v>
      </c>
      <c r="F378" s="134" t="s">
        <v>89</v>
      </c>
      <c r="G378" s="134" t="s">
        <v>61</v>
      </c>
      <c r="H378" s="134" t="s">
        <v>14</v>
      </c>
      <c r="I378" s="134" t="s">
        <v>13</v>
      </c>
      <c r="J378" s="135">
        <v>39993</v>
      </c>
      <c r="K378" s="136">
        <v>6.5</v>
      </c>
      <c r="L378" s="137"/>
      <c r="M378" s="137"/>
      <c r="N378" s="137"/>
      <c r="O378" s="137"/>
      <c r="P378" s="134">
        <v>0</v>
      </c>
      <c r="Q378" s="134">
        <v>10</v>
      </c>
      <c r="R378" s="134">
        <v>14</v>
      </c>
      <c r="S378" s="134">
        <v>0</v>
      </c>
      <c r="T378" s="134">
        <v>0</v>
      </c>
      <c r="U378" s="134">
        <v>0</v>
      </c>
      <c r="V378" s="138"/>
      <c r="W378" s="139"/>
      <c r="X378" s="137"/>
      <c r="Y378" s="137" t="s">
        <v>14</v>
      </c>
      <c r="Z378" s="137" t="s">
        <v>14</v>
      </c>
      <c r="AA378" s="131">
        <f>IF(ISBLANK(#REF!),"",IF(K378&gt;5,ROUND(0.5*(K378-5),2),0))</f>
        <v>0.75</v>
      </c>
      <c r="AB378" s="131">
        <f>IF(ISBLANK(#REF!),"",IF(L378="ΝΑΙ",6,(IF(M378="ΝΑΙ",4,0))))</f>
        <v>0</v>
      </c>
      <c r="AC378" s="131">
        <f>IF(ISBLANK(#REF!),"",IF(E378="ΠΕ23",IF(N378="ΝΑΙ",3,(IF(O378="ΝΑΙ",2,0))),IF(N378="ΝΑΙ",3,(IF(O378="ΝΑΙ",2,0)))))</f>
        <v>0</v>
      </c>
      <c r="AD378" s="131">
        <f>IF(ISBLANK(#REF!),"",MAX(AB378:AC378))</f>
        <v>0</v>
      </c>
      <c r="AE378" s="131">
        <f>IF(ISBLANK(#REF!),"",MIN(3,0.5*INT((P378*12+Q378+ROUND(R378/30,0))/6)))</f>
        <v>0.5</v>
      </c>
      <c r="AF378" s="131">
        <f>IF(ISBLANK(#REF!),"",0.25*(S378*12+T378+ROUND(U378/30,0)))</f>
        <v>0</v>
      </c>
      <c r="AG378" s="132">
        <f>IF(ISBLANK(#REF!),"",IF(V378&gt;=67%,7,0))</f>
        <v>0</v>
      </c>
      <c r="AH378" s="132">
        <f>IF(ISBLANK(#REF!),"",IF(W378&gt;=1,7,0))</f>
        <v>0</v>
      </c>
      <c r="AI378" s="132">
        <f>IF(ISBLANK(#REF!),"",IF(X378="ΠΟΛΥΤΕΚΝΟΣ",7,IF(X378="ΤΡΙΤΕΚΝΟΣ",3,0)))</f>
        <v>0</v>
      </c>
      <c r="AJ378" s="132">
        <f>IF(ISBLANK(#REF!),"",MAX(AG378:AI378))</f>
        <v>0</v>
      </c>
      <c r="AK378" s="187">
        <f>IF(ISBLANK(#REF!),"",AA378+SUM(AD378:AF378,AJ378))</f>
        <v>1.25</v>
      </c>
    </row>
    <row r="379" spans="1:37" s="134" customFormat="1">
      <c r="A379" s="115">
        <f>IF(ISBLANK(#REF!),"",IF(ISNUMBER(A378),A378+1,1))</f>
        <v>369</v>
      </c>
      <c r="B379" s="134" t="s">
        <v>756</v>
      </c>
      <c r="C379" s="134" t="s">
        <v>151</v>
      </c>
      <c r="D379" s="134" t="s">
        <v>107</v>
      </c>
      <c r="E379" s="134" t="s">
        <v>44</v>
      </c>
      <c r="F379" s="134" t="s">
        <v>89</v>
      </c>
      <c r="G379" s="134" t="s">
        <v>61</v>
      </c>
      <c r="H379" s="134" t="s">
        <v>14</v>
      </c>
      <c r="I379" s="134" t="s">
        <v>13</v>
      </c>
      <c r="J379" s="135">
        <v>42135</v>
      </c>
      <c r="K379" s="136">
        <v>7.3</v>
      </c>
      <c r="L379" s="137"/>
      <c r="M379" s="137"/>
      <c r="N379" s="137"/>
      <c r="O379" s="137"/>
      <c r="P379" s="134">
        <v>0</v>
      </c>
      <c r="Q379" s="134">
        <v>0</v>
      </c>
      <c r="R379" s="134">
        <v>0</v>
      </c>
      <c r="S379" s="134">
        <v>0</v>
      </c>
      <c r="T379" s="134">
        <v>0</v>
      </c>
      <c r="U379" s="134">
        <v>0</v>
      </c>
      <c r="V379" s="138"/>
      <c r="W379" s="139"/>
      <c r="X379" s="137"/>
      <c r="Y379" s="137" t="s">
        <v>14</v>
      </c>
      <c r="Z379" s="137" t="s">
        <v>14</v>
      </c>
      <c r="AA379" s="131">
        <f>IF(ISBLANK(#REF!),"",IF(K379&gt;5,ROUND(0.5*(K379-5),2),0))</f>
        <v>1.1499999999999999</v>
      </c>
      <c r="AB379" s="131">
        <f>IF(ISBLANK(#REF!),"",IF(L379="ΝΑΙ",6,(IF(M379="ΝΑΙ",4,0))))</f>
        <v>0</v>
      </c>
      <c r="AC379" s="131">
        <f>IF(ISBLANK(#REF!),"",IF(E379="ΠΕ23",IF(N379="ΝΑΙ",3,(IF(O379="ΝΑΙ",2,0))),IF(N379="ΝΑΙ",3,(IF(O379="ΝΑΙ",2,0)))))</f>
        <v>0</v>
      </c>
      <c r="AD379" s="131">
        <f>IF(ISBLANK(#REF!),"",MAX(AB379:AC379))</f>
        <v>0</v>
      </c>
      <c r="AE379" s="131">
        <f>IF(ISBLANK(#REF!),"",MIN(3,0.5*INT((P379*12+Q379+ROUND(R379/30,0))/6)))</f>
        <v>0</v>
      </c>
      <c r="AF379" s="131">
        <f>IF(ISBLANK(#REF!),"",0.25*(S379*12+T379+ROUND(U379/30,0)))</f>
        <v>0</v>
      </c>
      <c r="AG379" s="132">
        <f>IF(ISBLANK(#REF!),"",IF(V379&gt;=67%,7,0))</f>
        <v>0</v>
      </c>
      <c r="AH379" s="132">
        <f>IF(ISBLANK(#REF!),"",IF(W379&gt;=1,7,0))</f>
        <v>0</v>
      </c>
      <c r="AI379" s="132">
        <f>IF(ISBLANK(#REF!),"",IF(X379="ΠΟΛΥΤΕΚΝΟΣ",7,IF(X379="ΤΡΙΤΕΚΝΟΣ",3,0)))</f>
        <v>0</v>
      </c>
      <c r="AJ379" s="132">
        <f>IF(ISBLANK(#REF!),"",MAX(AG379:AI379))</f>
        <v>0</v>
      </c>
      <c r="AK379" s="187">
        <f>IF(ISBLANK(#REF!),"",AA379+SUM(AD379:AF379,AJ379))</f>
        <v>1.1499999999999999</v>
      </c>
    </row>
    <row r="380" spans="1:37" s="134" customFormat="1">
      <c r="A380" s="115">
        <f>IF(ISBLANK(#REF!),"",IF(ISNUMBER(A379),A379+1,1))</f>
        <v>370</v>
      </c>
      <c r="B380" s="134" t="s">
        <v>724</v>
      </c>
      <c r="C380" s="134" t="s">
        <v>725</v>
      </c>
      <c r="D380" s="134" t="s">
        <v>107</v>
      </c>
      <c r="E380" s="134" t="s">
        <v>44</v>
      </c>
      <c r="F380" s="134" t="s">
        <v>89</v>
      </c>
      <c r="G380" s="134" t="s">
        <v>61</v>
      </c>
      <c r="H380" s="134" t="s">
        <v>14</v>
      </c>
      <c r="I380" s="134" t="s">
        <v>13</v>
      </c>
      <c r="J380" s="135">
        <v>39980</v>
      </c>
      <c r="K380" s="136">
        <v>6.25</v>
      </c>
      <c r="L380" s="137"/>
      <c r="M380" s="137"/>
      <c r="N380" s="137"/>
      <c r="O380" s="137"/>
      <c r="P380" s="134">
        <v>0</v>
      </c>
      <c r="Q380" s="134">
        <v>10</v>
      </c>
      <c r="R380" s="134">
        <v>0</v>
      </c>
      <c r="S380" s="134">
        <v>0</v>
      </c>
      <c r="T380" s="134">
        <v>0</v>
      </c>
      <c r="U380" s="134">
        <v>0</v>
      </c>
      <c r="V380" s="138"/>
      <c r="W380" s="139"/>
      <c r="X380" s="137"/>
      <c r="Y380" s="137" t="s">
        <v>14</v>
      </c>
      <c r="Z380" s="137" t="s">
        <v>14</v>
      </c>
      <c r="AA380" s="131">
        <f>IF(ISBLANK(#REF!),"",IF(K380&gt;5,ROUND(0.5*(K380-5),2),0))</f>
        <v>0.63</v>
      </c>
      <c r="AB380" s="131">
        <f>IF(ISBLANK(#REF!),"",IF(L380="ΝΑΙ",6,(IF(M380="ΝΑΙ",4,0))))</f>
        <v>0</v>
      </c>
      <c r="AC380" s="131">
        <f>IF(ISBLANK(#REF!),"",IF(E380="ΠΕ23",IF(N380="ΝΑΙ",3,(IF(O380="ΝΑΙ",2,0))),IF(N380="ΝΑΙ",3,(IF(O380="ΝΑΙ",2,0)))))</f>
        <v>0</v>
      </c>
      <c r="AD380" s="131">
        <f>IF(ISBLANK(#REF!),"",MAX(AB380:AC380))</f>
        <v>0</v>
      </c>
      <c r="AE380" s="131">
        <f>IF(ISBLANK(#REF!),"",MIN(3,0.5*INT((P380*12+Q380+ROUND(R380/30,0))/6)))</f>
        <v>0.5</v>
      </c>
      <c r="AF380" s="131">
        <f>IF(ISBLANK(#REF!),"",0.25*(S380*12+T380+ROUND(U380/30,0)))</f>
        <v>0</v>
      </c>
      <c r="AG380" s="132">
        <f>IF(ISBLANK(#REF!),"",IF(V380&gt;=67%,7,0))</f>
        <v>0</v>
      </c>
      <c r="AH380" s="132">
        <f>IF(ISBLANK(#REF!),"",IF(W380&gt;=1,7,0))</f>
        <v>0</v>
      </c>
      <c r="AI380" s="132">
        <f>IF(ISBLANK(#REF!),"",IF(X380="ΠΟΛΥΤΕΚΝΟΣ",7,IF(X380="ΤΡΙΤΕΚΝΟΣ",3,0)))</f>
        <v>0</v>
      </c>
      <c r="AJ380" s="132">
        <f>IF(ISBLANK(#REF!),"",MAX(AG380:AI380))</f>
        <v>0</v>
      </c>
      <c r="AK380" s="187">
        <f>IF(ISBLANK(#REF!),"",AA380+SUM(AD380:AF380,AJ380))</f>
        <v>1.1299999999999999</v>
      </c>
    </row>
    <row r="381" spans="1:37" s="134" customFormat="1">
      <c r="A381" s="115">
        <f>IF(ISBLANK(#REF!),"",IF(ISNUMBER(A380),A380+1,1))</f>
        <v>371</v>
      </c>
      <c r="B381" s="134" t="s">
        <v>754</v>
      </c>
      <c r="C381" s="134" t="s">
        <v>95</v>
      </c>
      <c r="D381" s="134" t="s">
        <v>112</v>
      </c>
      <c r="E381" s="134" t="s">
        <v>44</v>
      </c>
      <c r="F381" s="134" t="s">
        <v>89</v>
      </c>
      <c r="G381" s="134" t="s">
        <v>61</v>
      </c>
      <c r="H381" s="134" t="s">
        <v>14</v>
      </c>
      <c r="I381" s="134" t="s">
        <v>13</v>
      </c>
      <c r="J381" s="135">
        <v>39520</v>
      </c>
      <c r="K381" s="136">
        <v>6.23</v>
      </c>
      <c r="L381" s="137"/>
      <c r="M381" s="137"/>
      <c r="N381" s="137"/>
      <c r="O381" s="137"/>
      <c r="P381" s="134">
        <v>0</v>
      </c>
      <c r="Q381" s="134">
        <v>0</v>
      </c>
      <c r="R381" s="134">
        <v>0</v>
      </c>
      <c r="S381" s="134">
        <v>0</v>
      </c>
      <c r="T381" s="134">
        <v>2</v>
      </c>
      <c r="U381" s="134">
        <v>3</v>
      </c>
      <c r="V381" s="138"/>
      <c r="W381" s="139"/>
      <c r="X381" s="137"/>
      <c r="Y381" s="137" t="s">
        <v>12</v>
      </c>
      <c r="Z381" s="137" t="s">
        <v>14</v>
      </c>
      <c r="AA381" s="131">
        <f>IF(ISBLANK(#REF!),"",IF(K381&gt;5,ROUND(0.5*(K381-5),2),0))</f>
        <v>0.62</v>
      </c>
      <c r="AB381" s="131">
        <f>IF(ISBLANK(#REF!),"",IF(L381="ΝΑΙ",6,(IF(M381="ΝΑΙ",4,0))))</f>
        <v>0</v>
      </c>
      <c r="AC381" s="131">
        <f>IF(ISBLANK(#REF!),"",IF(E381="ΠΕ23",IF(N381="ΝΑΙ",3,(IF(O381="ΝΑΙ",2,0))),IF(N381="ΝΑΙ",3,(IF(O381="ΝΑΙ",2,0)))))</f>
        <v>0</v>
      </c>
      <c r="AD381" s="131">
        <f>IF(ISBLANK(#REF!),"",MAX(AB381:AC381))</f>
        <v>0</v>
      </c>
      <c r="AE381" s="131">
        <f>IF(ISBLANK(#REF!),"",MIN(3,0.5*INT((P381*12+Q381+ROUND(R381/30,0))/6)))</f>
        <v>0</v>
      </c>
      <c r="AF381" s="131">
        <f>IF(ISBLANK(#REF!),"",0.25*(S381*12+T381+ROUND(U381/30,0)))</f>
        <v>0.5</v>
      </c>
      <c r="AG381" s="132">
        <f>IF(ISBLANK(#REF!),"",IF(V381&gt;=67%,7,0))</f>
        <v>0</v>
      </c>
      <c r="AH381" s="132">
        <f>IF(ISBLANK(#REF!),"",IF(W381&gt;=1,7,0))</f>
        <v>0</v>
      </c>
      <c r="AI381" s="132">
        <f>IF(ISBLANK(#REF!),"",IF(X381="ΠΟΛΥΤΕΚΝΟΣ",7,IF(X381="ΤΡΙΤΕΚΝΟΣ",3,0)))</f>
        <v>0</v>
      </c>
      <c r="AJ381" s="132">
        <f>IF(ISBLANK(#REF!),"",MAX(AG381:AI381))</f>
        <v>0</v>
      </c>
      <c r="AK381" s="187">
        <f>IF(ISBLANK(#REF!),"",AA381+SUM(AD381:AF381,AJ381))</f>
        <v>1.1200000000000001</v>
      </c>
    </row>
    <row r="382" spans="1:37" s="134" customFormat="1">
      <c r="A382" s="115">
        <f>IF(ISBLANK(#REF!),"",IF(ISNUMBER(A381),A381+1,1))</f>
        <v>372</v>
      </c>
      <c r="B382" s="134" t="s">
        <v>802</v>
      </c>
      <c r="C382" s="134" t="s">
        <v>164</v>
      </c>
      <c r="D382" s="134" t="s">
        <v>167</v>
      </c>
      <c r="E382" s="134" t="s">
        <v>44</v>
      </c>
      <c r="F382" s="134" t="s">
        <v>89</v>
      </c>
      <c r="G382" s="134" t="s">
        <v>61</v>
      </c>
      <c r="H382" s="134" t="s">
        <v>14</v>
      </c>
      <c r="I382" s="134" t="s">
        <v>13</v>
      </c>
      <c r="J382" s="135">
        <v>41977</v>
      </c>
      <c r="K382" s="136">
        <v>7.24</v>
      </c>
      <c r="L382" s="137"/>
      <c r="M382" s="137"/>
      <c r="N382" s="137"/>
      <c r="O382" s="137"/>
      <c r="P382" s="134">
        <v>0</v>
      </c>
      <c r="Q382" s="134">
        <v>0</v>
      </c>
      <c r="R382" s="134">
        <v>0</v>
      </c>
      <c r="S382" s="134">
        <v>0</v>
      </c>
      <c r="T382" s="134">
        <v>0</v>
      </c>
      <c r="U382" s="134">
        <v>0</v>
      </c>
      <c r="V382" s="138"/>
      <c r="W382" s="139"/>
      <c r="X382" s="137"/>
      <c r="Y382" s="137" t="s">
        <v>14</v>
      </c>
      <c r="Z382" s="137" t="s">
        <v>14</v>
      </c>
      <c r="AA382" s="150">
        <f>IF(ISBLANK(#REF!),"",IF(K382&gt;5,ROUND(0.5*(K382-5),2),0))</f>
        <v>1.1200000000000001</v>
      </c>
      <c r="AB382" s="150">
        <f>IF(ISBLANK(#REF!),"",IF(L382="ΝΑΙ",6,(IF(M382="ΝΑΙ",4,0))))</f>
        <v>0</v>
      </c>
      <c r="AC382" s="131">
        <f>IF(ISBLANK(#REF!),"",IF(E382="ΠΕ23",IF(N382="ΝΑΙ",3,(IF(O382="ΝΑΙ",2,0))),IF(N382="ΝΑΙ",3,(IF(O382="ΝΑΙ",2,0)))))</f>
        <v>0</v>
      </c>
      <c r="AD382" s="131">
        <f>IF(ISBLANK(#REF!),"",MAX(AB382:AC382))</f>
        <v>0</v>
      </c>
      <c r="AE382" s="150">
        <f>IF(ISBLANK(#REF!),"",MIN(3,0.5*INT((P382*12+Q382+ROUND(R382/30,0))/6)))</f>
        <v>0</v>
      </c>
      <c r="AF382" s="150">
        <f>IF(ISBLANK(#REF!),"",0.25*(S382*12+T382+ROUND(U382/30,0)))</f>
        <v>0</v>
      </c>
      <c r="AG382" s="150">
        <f>IF(ISBLANK(#REF!),"",IF(V382&gt;=67%,7,0))</f>
        <v>0</v>
      </c>
      <c r="AH382" s="150">
        <f>IF(ISBLANK(#REF!),"",IF(W382&gt;=1,7,0))</f>
        <v>0</v>
      </c>
      <c r="AI382" s="150">
        <f>IF(ISBLANK(#REF!),"",IF(X382="ΠΟΛΥΤΕΚΝΟΣ",7,IF(X382="ΤΡΙΤΕΚΝΟΣ",3,0)))</f>
        <v>0</v>
      </c>
      <c r="AJ382" s="150">
        <f>IF(ISBLANK(#REF!),"",MAX(AG382:AI382))</f>
        <v>0</v>
      </c>
      <c r="AK382" s="187">
        <f>IF(ISBLANK(#REF!),"",AA382+SUM(AD382:AF382,AJ382))</f>
        <v>1.1200000000000001</v>
      </c>
    </row>
    <row r="383" spans="1:37" s="134" customFormat="1">
      <c r="A383" s="115">
        <f>IF(ISBLANK(#REF!),"",IF(ISNUMBER(A382),A382+1,1))</f>
        <v>373</v>
      </c>
      <c r="B383" s="134" t="s">
        <v>156</v>
      </c>
      <c r="C383" s="134" t="s">
        <v>132</v>
      </c>
      <c r="D383" s="134" t="s">
        <v>107</v>
      </c>
      <c r="E383" s="134" t="s">
        <v>44</v>
      </c>
      <c r="F383" s="134" t="s">
        <v>89</v>
      </c>
      <c r="G383" s="134" t="s">
        <v>61</v>
      </c>
      <c r="H383" s="134" t="s">
        <v>14</v>
      </c>
      <c r="I383" s="134" t="s">
        <v>13</v>
      </c>
      <c r="J383" s="135">
        <v>41914</v>
      </c>
      <c r="K383" s="136">
        <v>7.21</v>
      </c>
      <c r="L383" s="137"/>
      <c r="M383" s="137"/>
      <c r="N383" s="137"/>
      <c r="O383" s="137"/>
      <c r="P383" s="134">
        <v>0</v>
      </c>
      <c r="Q383" s="134">
        <v>0</v>
      </c>
      <c r="R383" s="134">
        <v>0</v>
      </c>
      <c r="S383" s="134">
        <v>0</v>
      </c>
      <c r="T383" s="134">
        <v>0</v>
      </c>
      <c r="U383" s="134">
        <v>0</v>
      </c>
      <c r="V383" s="138"/>
      <c r="W383" s="139"/>
      <c r="X383" s="137"/>
      <c r="Y383" s="137" t="s">
        <v>14</v>
      </c>
      <c r="Z383" s="137" t="s">
        <v>14</v>
      </c>
      <c r="AA383" s="131">
        <f>IF(ISBLANK(#REF!),"",IF(K383&gt;5,ROUND(0.5*(K383-5),2),0))</f>
        <v>1.1100000000000001</v>
      </c>
      <c r="AB383" s="131">
        <f>IF(ISBLANK(#REF!),"",IF(L383="ΝΑΙ",6,(IF(M383="ΝΑΙ",4,0))))</f>
        <v>0</v>
      </c>
      <c r="AC383" s="131">
        <f>IF(ISBLANK(#REF!),"",IF(E383="ΠΕ23",IF(N383="ΝΑΙ",3,(IF(O383="ΝΑΙ",2,0))),IF(N383="ΝΑΙ",3,(IF(O383="ΝΑΙ",2,0)))))</f>
        <v>0</v>
      </c>
      <c r="AD383" s="131">
        <f>IF(ISBLANK(#REF!),"",MAX(AB383:AC383))</f>
        <v>0</v>
      </c>
      <c r="AE383" s="131">
        <f>IF(ISBLANK(#REF!),"",MIN(3,0.5*INT((P383*12+Q383+ROUND(R383/30,0))/6)))</f>
        <v>0</v>
      </c>
      <c r="AF383" s="131">
        <f>IF(ISBLANK(#REF!),"",0.25*(S383*12+T383+ROUND(U383/30,0)))</f>
        <v>0</v>
      </c>
      <c r="AG383" s="132">
        <f>IF(ISBLANK(#REF!),"",IF(V383&gt;=67%,7,0))</f>
        <v>0</v>
      </c>
      <c r="AH383" s="132">
        <f>IF(ISBLANK(#REF!),"",IF(W383&gt;=1,7,0))</f>
        <v>0</v>
      </c>
      <c r="AI383" s="132">
        <f>IF(ISBLANK(#REF!),"",IF(X383="ΠΟΛΥΤΕΚΝΟΣ",7,IF(X383="ΤΡΙΤΕΚΝΟΣ",3,0)))</f>
        <v>0</v>
      </c>
      <c r="AJ383" s="132">
        <f>IF(ISBLANK(#REF!),"",MAX(AG383:AI383))</f>
        <v>0</v>
      </c>
      <c r="AK383" s="187">
        <f>IF(ISBLANK(#REF!),"",AA383+SUM(AD383:AF383,AJ383))</f>
        <v>1.1100000000000001</v>
      </c>
    </row>
    <row r="384" spans="1:37" s="134" customFormat="1">
      <c r="A384" s="115">
        <f>IF(ISBLANK(#REF!),"",IF(ISNUMBER(A383),A383+1,1))</f>
        <v>374</v>
      </c>
      <c r="B384" s="134" t="s">
        <v>777</v>
      </c>
      <c r="C384" s="134" t="s">
        <v>358</v>
      </c>
      <c r="D384" s="134" t="s">
        <v>152</v>
      </c>
      <c r="E384" s="134" t="s">
        <v>44</v>
      </c>
      <c r="F384" s="134" t="s">
        <v>89</v>
      </c>
      <c r="G384" s="134" t="s">
        <v>61</v>
      </c>
      <c r="H384" s="134" t="s">
        <v>14</v>
      </c>
      <c r="I384" s="134" t="s">
        <v>13</v>
      </c>
      <c r="J384" s="135">
        <v>41005</v>
      </c>
      <c r="K384" s="136">
        <v>7.19</v>
      </c>
      <c r="L384" s="137"/>
      <c r="M384" s="137"/>
      <c r="N384" s="137"/>
      <c r="O384" s="137"/>
      <c r="P384" s="134">
        <v>0</v>
      </c>
      <c r="Q384" s="134">
        <v>0</v>
      </c>
      <c r="R384" s="134">
        <v>0</v>
      </c>
      <c r="S384" s="134">
        <v>0</v>
      </c>
      <c r="T384" s="134">
        <v>0</v>
      </c>
      <c r="U384" s="134">
        <v>0</v>
      </c>
      <c r="V384" s="138"/>
      <c r="W384" s="139"/>
      <c r="X384" s="137"/>
      <c r="Y384" s="137" t="s">
        <v>14</v>
      </c>
      <c r="Z384" s="137" t="s">
        <v>14</v>
      </c>
      <c r="AA384" s="131">
        <f>IF(ISBLANK(#REF!),"",IF(K384&gt;5,ROUND(0.5*(K384-5),2),0))</f>
        <v>1.1000000000000001</v>
      </c>
      <c r="AB384" s="131">
        <f>IF(ISBLANK(#REF!),"",IF(L384="ΝΑΙ",6,(IF(M384="ΝΑΙ",4,0))))</f>
        <v>0</v>
      </c>
      <c r="AC384" s="131">
        <f>IF(ISBLANK(#REF!),"",IF(E384="ΠΕ23",IF(N384="ΝΑΙ",3,(IF(O384="ΝΑΙ",2,0))),IF(N384="ΝΑΙ",3,(IF(O384="ΝΑΙ",2,0)))))</f>
        <v>0</v>
      </c>
      <c r="AD384" s="131">
        <f>IF(ISBLANK(#REF!),"",MAX(AB384:AC384))</f>
        <v>0</v>
      </c>
      <c r="AE384" s="131">
        <f>IF(ISBLANK(#REF!),"",MIN(3,0.5*INT((P384*12+Q384+ROUND(R384/30,0))/6)))</f>
        <v>0</v>
      </c>
      <c r="AF384" s="131">
        <f>IF(ISBLANK(#REF!),"",0.25*(S384*12+T384+ROUND(U384/30,0)))</f>
        <v>0</v>
      </c>
      <c r="AG384" s="132">
        <f>IF(ISBLANK(#REF!),"",IF(V384&gt;=67%,7,0))</f>
        <v>0</v>
      </c>
      <c r="AH384" s="132">
        <f>IF(ISBLANK(#REF!),"",IF(W384&gt;=1,7,0))</f>
        <v>0</v>
      </c>
      <c r="AI384" s="132">
        <f>IF(ISBLANK(#REF!),"",IF(X384="ΠΟΛΥΤΕΚΝΟΣ",7,IF(X384="ΤΡΙΤΕΚΝΟΣ",3,0)))</f>
        <v>0</v>
      </c>
      <c r="AJ384" s="132">
        <f>IF(ISBLANK(#REF!),"",MAX(AG384:AI384))</f>
        <v>0</v>
      </c>
      <c r="AK384" s="187">
        <f>IF(ISBLANK(#REF!),"",AA384+SUM(AD384:AF384,AJ384))</f>
        <v>1.1000000000000001</v>
      </c>
    </row>
    <row r="385" spans="1:37" s="134" customFormat="1">
      <c r="A385" s="115">
        <f>IF(ISBLANK(#REF!),"",IF(ISNUMBER(A384),A384+1,1))</f>
        <v>375</v>
      </c>
      <c r="B385" s="134" t="s">
        <v>396</v>
      </c>
      <c r="C385" s="134" t="s">
        <v>158</v>
      </c>
      <c r="D385" s="134" t="s">
        <v>112</v>
      </c>
      <c r="E385" s="134" t="s">
        <v>44</v>
      </c>
      <c r="F385" s="134" t="s">
        <v>89</v>
      </c>
      <c r="G385" s="134" t="s">
        <v>61</v>
      </c>
      <c r="H385" s="134" t="s">
        <v>14</v>
      </c>
      <c r="I385" s="134" t="s">
        <v>13</v>
      </c>
      <c r="J385" s="135">
        <v>39097</v>
      </c>
      <c r="K385" s="136">
        <v>7.17</v>
      </c>
      <c r="L385" s="137"/>
      <c r="M385" s="137"/>
      <c r="N385" s="137"/>
      <c r="O385" s="137"/>
      <c r="P385" s="134">
        <v>0</v>
      </c>
      <c r="Q385" s="134">
        <v>5</v>
      </c>
      <c r="R385" s="134">
        <v>0</v>
      </c>
      <c r="S385" s="134">
        <v>0</v>
      </c>
      <c r="T385" s="134">
        <v>0</v>
      </c>
      <c r="U385" s="134">
        <v>0</v>
      </c>
      <c r="V385" s="138"/>
      <c r="W385" s="139"/>
      <c r="X385" s="137"/>
      <c r="Y385" s="137" t="s">
        <v>14</v>
      </c>
      <c r="Z385" s="137" t="s">
        <v>14</v>
      </c>
      <c r="AA385" s="131">
        <f>IF(ISBLANK(#REF!),"",IF(K385&gt;5,ROUND(0.5*(K385-5),2),0))</f>
        <v>1.0900000000000001</v>
      </c>
      <c r="AB385" s="131">
        <f>IF(ISBLANK(#REF!),"",IF(L385="ΝΑΙ",6,(IF(M385="ΝΑΙ",4,0))))</f>
        <v>0</v>
      </c>
      <c r="AC385" s="131">
        <f>IF(ISBLANK(#REF!),"",IF(E385="ΠΕ23",IF(N385="ΝΑΙ",3,(IF(O385="ΝΑΙ",2,0))),IF(N385="ΝΑΙ",3,(IF(O385="ΝΑΙ",2,0)))))</f>
        <v>0</v>
      </c>
      <c r="AD385" s="131">
        <f>IF(ISBLANK(#REF!),"",MAX(AB385:AC385))</f>
        <v>0</v>
      </c>
      <c r="AE385" s="131">
        <f>IF(ISBLANK(#REF!),"",MIN(3,0.5*INT((P385*12+Q385+ROUND(R385/30,0))/6)))</f>
        <v>0</v>
      </c>
      <c r="AF385" s="131">
        <f>IF(ISBLANK(#REF!),"",0.25*(S385*12+T385+ROUND(U385/30,0)))</f>
        <v>0</v>
      </c>
      <c r="AG385" s="132">
        <f>IF(ISBLANK(#REF!),"",IF(V385&gt;=67%,7,0))</f>
        <v>0</v>
      </c>
      <c r="AH385" s="132">
        <f>IF(ISBLANK(#REF!),"",IF(W385&gt;=1,7,0))</f>
        <v>0</v>
      </c>
      <c r="AI385" s="132">
        <f>IF(ISBLANK(#REF!),"",IF(X385="ΠΟΛΥΤΕΚΝΟΣ",7,IF(X385="ΤΡΙΤΕΚΝΟΣ",3,0)))</f>
        <v>0</v>
      </c>
      <c r="AJ385" s="132">
        <f>IF(ISBLANK(#REF!),"",MAX(AG385:AI385))</f>
        <v>0</v>
      </c>
      <c r="AK385" s="187">
        <f>IF(ISBLANK(#REF!),"",AA385+SUM(AD385:AF385,AJ385))</f>
        <v>1.0900000000000001</v>
      </c>
    </row>
    <row r="386" spans="1:37" s="134" customFormat="1">
      <c r="A386" s="115">
        <f>IF(ISBLANK(#REF!),"",IF(ISNUMBER(A385),A385+1,1))</f>
        <v>376</v>
      </c>
      <c r="B386" s="134" t="s">
        <v>769</v>
      </c>
      <c r="C386" s="134" t="s">
        <v>98</v>
      </c>
      <c r="D386" s="134" t="s">
        <v>141</v>
      </c>
      <c r="E386" s="134" t="s">
        <v>44</v>
      </c>
      <c r="F386" s="134" t="s">
        <v>89</v>
      </c>
      <c r="G386" s="134" t="s">
        <v>61</v>
      </c>
      <c r="H386" s="134" t="s">
        <v>14</v>
      </c>
      <c r="I386" s="134" t="s">
        <v>13</v>
      </c>
      <c r="J386" s="135">
        <v>42482</v>
      </c>
      <c r="K386" s="136">
        <v>7.16</v>
      </c>
      <c r="L386" s="137"/>
      <c r="M386" s="137"/>
      <c r="N386" s="137"/>
      <c r="O386" s="137"/>
      <c r="P386" s="134">
        <v>0</v>
      </c>
      <c r="Q386" s="134">
        <v>0</v>
      </c>
      <c r="R386" s="134">
        <v>0</v>
      </c>
      <c r="S386" s="134">
        <v>0</v>
      </c>
      <c r="T386" s="134">
        <v>0</v>
      </c>
      <c r="U386" s="134">
        <v>0</v>
      </c>
      <c r="V386" s="138"/>
      <c r="W386" s="139"/>
      <c r="X386" s="137"/>
      <c r="Y386" s="137" t="s">
        <v>14</v>
      </c>
      <c r="Z386" s="137" t="s">
        <v>14</v>
      </c>
      <c r="AA386" s="131">
        <f>IF(ISBLANK(#REF!),"",IF(K386&gt;5,ROUND(0.5*(K386-5),2),0))</f>
        <v>1.08</v>
      </c>
      <c r="AB386" s="131">
        <f>IF(ISBLANK(#REF!),"",IF(L386="ΝΑΙ",6,(IF(M386="ΝΑΙ",4,0))))</f>
        <v>0</v>
      </c>
      <c r="AC386" s="131">
        <f>IF(ISBLANK(#REF!),"",IF(E386="ΠΕ23",IF(N386="ΝΑΙ",3,(IF(O386="ΝΑΙ",2,0))),IF(N386="ΝΑΙ",3,(IF(O386="ΝΑΙ",2,0)))))</f>
        <v>0</v>
      </c>
      <c r="AD386" s="131">
        <f>IF(ISBLANK(#REF!),"",MAX(AB386:AC386))</f>
        <v>0</v>
      </c>
      <c r="AE386" s="131">
        <f>IF(ISBLANK(#REF!),"",MIN(3,0.5*INT((P386*12+Q386+ROUND(R386/30,0))/6)))</f>
        <v>0</v>
      </c>
      <c r="AF386" s="131">
        <f>IF(ISBLANK(#REF!),"",0.25*(S386*12+T386+ROUND(U386/30,0)))</f>
        <v>0</v>
      </c>
      <c r="AG386" s="132">
        <f>IF(ISBLANK(#REF!),"",IF(V386&gt;=67%,7,0))</f>
        <v>0</v>
      </c>
      <c r="AH386" s="132">
        <f>IF(ISBLANK(#REF!),"",IF(W386&gt;=1,7,0))</f>
        <v>0</v>
      </c>
      <c r="AI386" s="132">
        <f>IF(ISBLANK(#REF!),"",IF(X386="ΠΟΛΥΤΕΚΝΟΣ",7,IF(X386="ΤΡΙΤΕΚΝΟΣ",3,0)))</f>
        <v>0</v>
      </c>
      <c r="AJ386" s="132">
        <f>IF(ISBLANK(#REF!),"",MAX(AG386:AI386))</f>
        <v>0</v>
      </c>
      <c r="AK386" s="187">
        <f>IF(ISBLANK(#REF!),"",AA386+SUM(AD386:AF386,AJ386))</f>
        <v>1.08</v>
      </c>
    </row>
    <row r="387" spans="1:37" s="134" customFormat="1">
      <c r="A387" s="115">
        <f>IF(ISBLANK(#REF!),"",IF(ISNUMBER(A386),A386+1,1))</f>
        <v>377</v>
      </c>
      <c r="B387" s="134" t="s">
        <v>119</v>
      </c>
      <c r="C387" s="134" t="s">
        <v>138</v>
      </c>
      <c r="D387" s="134" t="s">
        <v>422</v>
      </c>
      <c r="E387" s="134" t="s">
        <v>44</v>
      </c>
      <c r="F387" s="134" t="s">
        <v>89</v>
      </c>
      <c r="G387" s="134" t="s">
        <v>61</v>
      </c>
      <c r="H387" s="134" t="s">
        <v>14</v>
      </c>
      <c r="I387" s="134" t="s">
        <v>13</v>
      </c>
      <c r="J387" s="135">
        <v>39930</v>
      </c>
      <c r="K387" s="136">
        <v>7.09</v>
      </c>
      <c r="L387" s="137"/>
      <c r="M387" s="137"/>
      <c r="N387" s="137"/>
      <c r="O387" s="137"/>
      <c r="P387" s="134">
        <v>0</v>
      </c>
      <c r="Q387" s="134">
        <v>5</v>
      </c>
      <c r="R387" s="134">
        <v>0</v>
      </c>
      <c r="S387" s="134">
        <v>0</v>
      </c>
      <c r="T387" s="134">
        <v>0</v>
      </c>
      <c r="U387" s="134">
        <v>0</v>
      </c>
      <c r="V387" s="138"/>
      <c r="W387" s="139"/>
      <c r="X387" s="137"/>
      <c r="Y387" s="137" t="s">
        <v>14</v>
      </c>
      <c r="Z387" s="137" t="s">
        <v>14</v>
      </c>
      <c r="AA387" s="131">
        <f>IF(ISBLANK(#REF!),"",IF(K387&gt;5,ROUND(0.5*(K387-5),2),0))</f>
        <v>1.05</v>
      </c>
      <c r="AB387" s="131">
        <f>IF(ISBLANK(#REF!),"",IF(L387="ΝΑΙ",6,(IF(M387="ΝΑΙ",4,0))))</f>
        <v>0</v>
      </c>
      <c r="AC387" s="131">
        <f>IF(ISBLANK(#REF!),"",IF(E387="ΠΕ23",IF(N387="ΝΑΙ",3,(IF(O387="ΝΑΙ",2,0))),IF(N387="ΝΑΙ",3,(IF(O387="ΝΑΙ",2,0)))))</f>
        <v>0</v>
      </c>
      <c r="AD387" s="131">
        <f>IF(ISBLANK(#REF!),"",MAX(AB387:AC387))</f>
        <v>0</v>
      </c>
      <c r="AE387" s="131">
        <f>IF(ISBLANK(#REF!),"",MIN(3,0.5*INT((P387*12+Q387+ROUND(R387/30,0))/6)))</f>
        <v>0</v>
      </c>
      <c r="AF387" s="131">
        <f>IF(ISBLANK(#REF!),"",0.25*(S387*12+T387+ROUND(U387/30,0)))</f>
        <v>0</v>
      </c>
      <c r="AG387" s="132">
        <f>IF(ISBLANK(#REF!),"",IF(V387&gt;=67%,7,0))</f>
        <v>0</v>
      </c>
      <c r="AH387" s="132">
        <f>IF(ISBLANK(#REF!),"",IF(W387&gt;=1,7,0))</f>
        <v>0</v>
      </c>
      <c r="AI387" s="132">
        <f>IF(ISBLANK(#REF!),"",IF(X387="ΠΟΛΥΤΕΚΝΟΣ",7,IF(X387="ΤΡΙΤΕΚΝΟΣ",3,0)))</f>
        <v>0</v>
      </c>
      <c r="AJ387" s="132">
        <f>IF(ISBLANK(#REF!),"",MAX(AG387:AI387))</f>
        <v>0</v>
      </c>
      <c r="AK387" s="187">
        <f>IF(ISBLANK(#REF!),"",AA387+SUM(AD387:AF387,AJ387))</f>
        <v>1.05</v>
      </c>
    </row>
    <row r="388" spans="1:37" s="134" customFormat="1">
      <c r="A388" s="115">
        <f>IF(ISBLANK(#REF!),"",IF(ISNUMBER(A387),A387+1,1))</f>
        <v>378</v>
      </c>
      <c r="B388" s="134" t="s">
        <v>781</v>
      </c>
      <c r="C388" s="134" t="s">
        <v>98</v>
      </c>
      <c r="D388" s="134" t="s">
        <v>144</v>
      </c>
      <c r="E388" s="134" t="s">
        <v>44</v>
      </c>
      <c r="F388" s="134" t="s">
        <v>89</v>
      </c>
      <c r="G388" s="134" t="s">
        <v>61</v>
      </c>
      <c r="H388" s="134" t="s">
        <v>14</v>
      </c>
      <c r="I388" s="134" t="s">
        <v>13</v>
      </c>
      <c r="J388" s="135">
        <v>40689</v>
      </c>
      <c r="K388" s="136">
        <v>7.08</v>
      </c>
      <c r="L388" s="137"/>
      <c r="M388" s="137"/>
      <c r="N388" s="137"/>
      <c r="O388" s="137"/>
      <c r="P388" s="134">
        <v>0</v>
      </c>
      <c r="Q388" s="134">
        <v>0</v>
      </c>
      <c r="R388" s="134">
        <v>0</v>
      </c>
      <c r="S388" s="134">
        <v>0</v>
      </c>
      <c r="T388" s="134">
        <v>0</v>
      </c>
      <c r="U388" s="134">
        <v>0</v>
      </c>
      <c r="V388" s="138"/>
      <c r="W388" s="139"/>
      <c r="X388" s="137"/>
      <c r="Y388" s="137" t="s">
        <v>14</v>
      </c>
      <c r="Z388" s="137" t="s">
        <v>14</v>
      </c>
      <c r="AA388" s="150">
        <f>IF(ISBLANK(#REF!),"",IF(K388&gt;5,ROUND(0.5*(K388-5),2),0))</f>
        <v>1.04</v>
      </c>
      <c r="AB388" s="150">
        <f>IF(ISBLANK(#REF!),"",IF(L388="ΝΑΙ",6,(IF(M388="ΝΑΙ",4,0))))</f>
        <v>0</v>
      </c>
      <c r="AC388" s="131">
        <f>IF(ISBLANK(#REF!),"",IF(E388="ΠΕ23",IF(N388="ΝΑΙ",3,(IF(O388="ΝΑΙ",2,0))),IF(N388="ΝΑΙ",3,(IF(O388="ΝΑΙ",2,0)))))</f>
        <v>0</v>
      </c>
      <c r="AD388" s="131">
        <f>IF(ISBLANK(#REF!),"",MAX(AB388:AC388))</f>
        <v>0</v>
      </c>
      <c r="AE388" s="150">
        <f>IF(ISBLANK(#REF!),"",MIN(3,0.5*INT((P388*12+Q388+ROUND(R388/30,0))/6)))</f>
        <v>0</v>
      </c>
      <c r="AF388" s="150">
        <f>IF(ISBLANK(#REF!),"",0.25*(S388*12+T388+ROUND(U388/30,0)))</f>
        <v>0</v>
      </c>
      <c r="AG388" s="150">
        <f>IF(ISBLANK(#REF!),"",IF(V388&gt;=67%,7,0))</f>
        <v>0</v>
      </c>
      <c r="AH388" s="150">
        <f>IF(ISBLANK(#REF!),"",IF(W388&gt;=1,7,0))</f>
        <v>0</v>
      </c>
      <c r="AI388" s="150">
        <f>IF(ISBLANK(#REF!),"",IF(X388="ΠΟΛΥΤΕΚΝΟΣ",7,IF(X388="ΤΡΙΤΕΚΝΟΣ",3,0)))</f>
        <v>0</v>
      </c>
      <c r="AJ388" s="150">
        <f>IF(ISBLANK(#REF!),"",MAX(AG388:AI388))</f>
        <v>0</v>
      </c>
      <c r="AK388" s="187">
        <f>IF(ISBLANK(#REF!),"",AA388+SUM(AD388:AF388,AJ388))</f>
        <v>1.04</v>
      </c>
    </row>
    <row r="389" spans="1:37" s="134" customFormat="1">
      <c r="A389" s="115">
        <f>IF(ISBLANK(#REF!),"",IF(ISNUMBER(A388),A388+1,1))</f>
        <v>379</v>
      </c>
      <c r="B389" s="134" t="s">
        <v>733</v>
      </c>
      <c r="C389" s="134" t="s">
        <v>667</v>
      </c>
      <c r="D389" s="134" t="s">
        <v>271</v>
      </c>
      <c r="E389" s="134" t="s">
        <v>44</v>
      </c>
      <c r="F389" s="134" t="s">
        <v>89</v>
      </c>
      <c r="G389" s="134" t="s">
        <v>61</v>
      </c>
      <c r="H389" s="134" t="s">
        <v>14</v>
      </c>
      <c r="I389" s="134" t="s">
        <v>13</v>
      </c>
      <c r="J389" s="135">
        <v>39909</v>
      </c>
      <c r="K389" s="136">
        <v>7.06</v>
      </c>
      <c r="L389" s="137"/>
      <c r="M389" s="137"/>
      <c r="N389" s="137"/>
      <c r="O389" s="137"/>
      <c r="P389" s="134">
        <v>0</v>
      </c>
      <c r="Q389" s="134">
        <v>0</v>
      </c>
      <c r="R389" s="134">
        <v>0</v>
      </c>
      <c r="S389" s="134">
        <v>0</v>
      </c>
      <c r="T389" s="134">
        <v>0</v>
      </c>
      <c r="U389" s="134">
        <v>0</v>
      </c>
      <c r="V389" s="138"/>
      <c r="W389" s="139"/>
      <c r="X389" s="137"/>
      <c r="Y389" s="137" t="s">
        <v>14</v>
      </c>
      <c r="Z389" s="137" t="s">
        <v>14</v>
      </c>
      <c r="AA389" s="131">
        <f>IF(ISBLANK(#REF!),"",IF(K389&gt;5,ROUND(0.5*(K389-5),2),0))</f>
        <v>1.03</v>
      </c>
      <c r="AB389" s="131">
        <f>IF(ISBLANK(#REF!),"",IF(L389="ΝΑΙ",6,(IF(M389="ΝΑΙ",4,0))))</f>
        <v>0</v>
      </c>
      <c r="AC389" s="131">
        <f>IF(ISBLANK(#REF!),"",IF(E389="ΠΕ23",IF(N389="ΝΑΙ",3,(IF(O389="ΝΑΙ",2,0))),IF(N389="ΝΑΙ",3,(IF(O389="ΝΑΙ",2,0)))))</f>
        <v>0</v>
      </c>
      <c r="AD389" s="131">
        <f>IF(ISBLANK(#REF!),"",MAX(AB389:AC389))</f>
        <v>0</v>
      </c>
      <c r="AE389" s="131">
        <f>IF(ISBLANK(#REF!),"",MIN(3,0.5*INT((P389*12+Q389+ROUND(R389/30,0))/6)))</f>
        <v>0</v>
      </c>
      <c r="AF389" s="131">
        <f>IF(ISBLANK(#REF!),"",0.25*(S389*12+T389+ROUND(U389/30,0)))</f>
        <v>0</v>
      </c>
      <c r="AG389" s="132">
        <f>IF(ISBLANK(#REF!),"",IF(V389&gt;=67%,7,0))</f>
        <v>0</v>
      </c>
      <c r="AH389" s="132">
        <f>IF(ISBLANK(#REF!),"",IF(W389&gt;=1,7,0))</f>
        <v>0</v>
      </c>
      <c r="AI389" s="132">
        <f>IF(ISBLANK(#REF!),"",IF(X389="ΠΟΛΥΤΕΚΝΟΣ",7,IF(X389="ΤΡΙΤΕΚΝΟΣ",3,0)))</f>
        <v>0</v>
      </c>
      <c r="AJ389" s="132">
        <f>IF(ISBLANK(#REF!),"",MAX(AG389:AI389))</f>
        <v>0</v>
      </c>
      <c r="AK389" s="187">
        <f>IF(ISBLANK(#REF!),"",AA389+SUM(AD389:AF389,AJ389))</f>
        <v>1.03</v>
      </c>
    </row>
    <row r="390" spans="1:37" s="134" customFormat="1">
      <c r="A390" s="115">
        <f>IF(ISBLANK(#REF!),"",IF(ISNUMBER(A389),A389+1,1))</f>
        <v>380</v>
      </c>
      <c r="B390" s="134" t="s">
        <v>803</v>
      </c>
      <c r="C390" s="134" t="s">
        <v>98</v>
      </c>
      <c r="D390" s="134" t="s">
        <v>127</v>
      </c>
      <c r="E390" s="134" t="s">
        <v>44</v>
      </c>
      <c r="F390" s="134" t="s">
        <v>89</v>
      </c>
      <c r="G390" s="134" t="s">
        <v>61</v>
      </c>
      <c r="H390" s="134" t="s">
        <v>14</v>
      </c>
      <c r="I390" s="134" t="s">
        <v>13</v>
      </c>
      <c r="J390" s="135">
        <v>42097</v>
      </c>
      <c r="K390" s="136">
        <v>7.04</v>
      </c>
      <c r="L390" s="137"/>
      <c r="M390" s="137"/>
      <c r="N390" s="137"/>
      <c r="O390" s="137"/>
      <c r="P390" s="134">
        <v>0</v>
      </c>
      <c r="Q390" s="134">
        <v>0</v>
      </c>
      <c r="R390" s="134">
        <v>0</v>
      </c>
      <c r="S390" s="134">
        <v>0</v>
      </c>
      <c r="T390" s="134">
        <v>0</v>
      </c>
      <c r="U390" s="134">
        <v>0</v>
      </c>
      <c r="V390" s="138"/>
      <c r="W390" s="139"/>
      <c r="X390" s="137"/>
      <c r="Y390" s="137" t="s">
        <v>12</v>
      </c>
      <c r="Z390" s="137" t="s">
        <v>14</v>
      </c>
      <c r="AA390" s="150">
        <f>IF(ISBLANK(#REF!),"",IF(K390&gt;5,ROUND(0.5*(K390-5),2),0))</f>
        <v>1.02</v>
      </c>
      <c r="AB390" s="150">
        <f>IF(ISBLANK(#REF!),"",IF(L390="ΝΑΙ",6,(IF(M390="ΝΑΙ",4,0))))</f>
        <v>0</v>
      </c>
      <c r="AC390" s="131">
        <f>IF(ISBLANK(#REF!),"",IF(E390="ΠΕ23",IF(N390="ΝΑΙ",3,(IF(O390="ΝΑΙ",2,0))),IF(N390="ΝΑΙ",3,(IF(O390="ΝΑΙ",2,0)))))</f>
        <v>0</v>
      </c>
      <c r="AD390" s="131">
        <f>IF(ISBLANK(#REF!),"",MAX(AB390:AC390))</f>
        <v>0</v>
      </c>
      <c r="AE390" s="150">
        <f>IF(ISBLANK(#REF!),"",MIN(3,0.5*INT((P390*12+Q390+ROUND(R390/30,0))/6)))</f>
        <v>0</v>
      </c>
      <c r="AF390" s="150">
        <f>IF(ISBLANK(#REF!),"",0.25*(S390*12+T390+ROUND(U390/30,0)))</f>
        <v>0</v>
      </c>
      <c r="AG390" s="150">
        <f>IF(ISBLANK(#REF!),"",IF(V390&gt;=67%,7,0))</f>
        <v>0</v>
      </c>
      <c r="AH390" s="150">
        <f>IF(ISBLANK(#REF!),"",IF(W390&gt;=1,7,0))</f>
        <v>0</v>
      </c>
      <c r="AI390" s="150">
        <f>IF(ISBLANK(#REF!),"",IF(X390="ΠΟΛΥΤΕΚΝΟΣ",7,IF(X390="ΤΡΙΤΕΚΝΟΣ",3,0)))</f>
        <v>0</v>
      </c>
      <c r="AJ390" s="150">
        <f>IF(ISBLANK(#REF!),"",MAX(AG390:AI390))</f>
        <v>0</v>
      </c>
      <c r="AK390" s="187">
        <f>IF(ISBLANK(#REF!),"",AA390+SUM(AD390:AF390,AJ390))</f>
        <v>1.02</v>
      </c>
    </row>
    <row r="391" spans="1:37" s="134" customFormat="1">
      <c r="A391" s="115">
        <f>IF(ISBLANK(#REF!),"",IF(ISNUMBER(A390),A390+1,1))</f>
        <v>381</v>
      </c>
      <c r="B391" s="134" t="s">
        <v>686</v>
      </c>
      <c r="C391" s="134" t="s">
        <v>687</v>
      </c>
      <c r="D391" s="134" t="s">
        <v>328</v>
      </c>
      <c r="E391" s="134" t="s">
        <v>44</v>
      </c>
      <c r="F391" s="134" t="s">
        <v>89</v>
      </c>
      <c r="G391" s="134" t="s">
        <v>61</v>
      </c>
      <c r="H391" s="134" t="s">
        <v>14</v>
      </c>
      <c r="I391" s="134" t="s">
        <v>13</v>
      </c>
      <c r="J391" s="135">
        <v>41932</v>
      </c>
      <c r="K391" s="136">
        <v>7.02</v>
      </c>
      <c r="L391" s="137"/>
      <c r="M391" s="137"/>
      <c r="N391" s="137"/>
      <c r="O391" s="137"/>
      <c r="P391" s="134">
        <v>0</v>
      </c>
      <c r="Q391" s="134">
        <v>2</v>
      </c>
      <c r="R391" s="134">
        <v>0</v>
      </c>
      <c r="S391" s="134">
        <v>0</v>
      </c>
      <c r="T391" s="134">
        <v>0</v>
      </c>
      <c r="U391" s="134">
        <v>0</v>
      </c>
      <c r="V391" s="138"/>
      <c r="W391" s="139"/>
      <c r="X391" s="137"/>
      <c r="Y391" s="137" t="s">
        <v>12</v>
      </c>
      <c r="Z391" s="137" t="s">
        <v>14</v>
      </c>
      <c r="AA391" s="131">
        <f>IF(ISBLANK(#REF!),"",IF(K391&gt;5,ROUND(0.5*(K391-5),2),0))</f>
        <v>1.01</v>
      </c>
      <c r="AB391" s="131">
        <f>IF(ISBLANK(#REF!),"",IF(L391="ΝΑΙ",6,(IF(M391="ΝΑΙ",4,0))))</f>
        <v>0</v>
      </c>
      <c r="AC391" s="131">
        <f>IF(ISBLANK(#REF!),"",IF(E391="ΠΕ23",IF(N391="ΝΑΙ",3,(IF(O391="ΝΑΙ",2,0))),IF(N391="ΝΑΙ",3,(IF(O391="ΝΑΙ",2,0)))))</f>
        <v>0</v>
      </c>
      <c r="AD391" s="131">
        <f>IF(ISBLANK(#REF!),"",MAX(AB391:AC391))</f>
        <v>0</v>
      </c>
      <c r="AE391" s="131">
        <f>IF(ISBLANK(#REF!),"",MIN(3,0.5*INT((P391*12+Q391+ROUND(R391/30,0))/6)))</f>
        <v>0</v>
      </c>
      <c r="AF391" s="131">
        <f>IF(ISBLANK(#REF!),"",0.25*(S391*12+T391+ROUND(U391/30,0)))</f>
        <v>0</v>
      </c>
      <c r="AG391" s="132">
        <f>IF(ISBLANK(#REF!),"",IF(V391&gt;=67%,7,0))</f>
        <v>0</v>
      </c>
      <c r="AH391" s="132">
        <f>IF(ISBLANK(#REF!),"",IF(W391&gt;=1,7,0))</f>
        <v>0</v>
      </c>
      <c r="AI391" s="132">
        <f>IF(ISBLANK(#REF!),"",IF(X391="ΠΟΛΥΤΕΚΝΟΣ",7,IF(X391="ΤΡΙΤΕΚΝΟΣ",3,0)))</f>
        <v>0</v>
      </c>
      <c r="AJ391" s="132">
        <f>IF(ISBLANK(#REF!),"",MAX(AG391:AI391))</f>
        <v>0</v>
      </c>
      <c r="AK391" s="187">
        <f>IF(ISBLANK(#REF!),"",AA391+SUM(AD391:AF391,AJ391))</f>
        <v>1.01</v>
      </c>
    </row>
    <row r="392" spans="1:37" s="134" customFormat="1">
      <c r="A392" s="115">
        <f>IF(ISBLANK(#REF!),"",IF(ISNUMBER(A391),A391+1,1))</f>
        <v>382</v>
      </c>
      <c r="B392" s="134" t="s">
        <v>800</v>
      </c>
      <c r="C392" s="134" t="s">
        <v>801</v>
      </c>
      <c r="D392" s="134" t="s">
        <v>107</v>
      </c>
      <c r="E392" s="134" t="s">
        <v>44</v>
      </c>
      <c r="F392" s="134" t="s">
        <v>89</v>
      </c>
      <c r="G392" s="134" t="s">
        <v>61</v>
      </c>
      <c r="H392" s="134" t="s">
        <v>14</v>
      </c>
      <c r="I392" s="134" t="s">
        <v>13</v>
      </c>
      <c r="J392" s="135">
        <v>41737</v>
      </c>
      <c r="K392" s="136">
        <v>6.96</v>
      </c>
      <c r="L392" s="137"/>
      <c r="M392" s="137"/>
      <c r="N392" s="137"/>
      <c r="O392" s="137"/>
      <c r="P392" s="134">
        <v>0</v>
      </c>
      <c r="Q392" s="134">
        <v>0</v>
      </c>
      <c r="R392" s="134">
        <v>0</v>
      </c>
      <c r="S392" s="134">
        <v>0</v>
      </c>
      <c r="T392" s="134">
        <v>0</v>
      </c>
      <c r="U392" s="134">
        <v>0</v>
      </c>
      <c r="V392" s="138"/>
      <c r="W392" s="139"/>
      <c r="X392" s="137"/>
      <c r="Y392" s="137" t="s">
        <v>14</v>
      </c>
      <c r="Z392" s="137" t="s">
        <v>14</v>
      </c>
      <c r="AA392" s="150">
        <f>IF(ISBLANK(#REF!),"",IF(K392&gt;5,ROUND(0.5*(K392-5),2),0))</f>
        <v>0.98</v>
      </c>
      <c r="AB392" s="150">
        <f>IF(ISBLANK(#REF!),"",IF(L392="ΝΑΙ",6,(IF(M392="ΝΑΙ",4,0))))</f>
        <v>0</v>
      </c>
      <c r="AC392" s="131">
        <f>IF(ISBLANK(#REF!),"",IF(E392="ΠΕ23",IF(N392="ΝΑΙ",3,(IF(O392="ΝΑΙ",2,0))),IF(N392="ΝΑΙ",3,(IF(O392="ΝΑΙ",2,0)))))</f>
        <v>0</v>
      </c>
      <c r="AD392" s="131">
        <f>IF(ISBLANK(#REF!),"",MAX(AB392:AC392))</f>
        <v>0</v>
      </c>
      <c r="AE392" s="150">
        <f>IF(ISBLANK(#REF!),"",MIN(3,0.5*INT((P392*12+Q392+ROUND(R392/30,0))/6)))</f>
        <v>0</v>
      </c>
      <c r="AF392" s="150">
        <f>IF(ISBLANK(#REF!),"",0.25*(S392*12+T392+ROUND(U392/30,0)))</f>
        <v>0</v>
      </c>
      <c r="AG392" s="150">
        <f>IF(ISBLANK(#REF!),"",IF(V392&gt;=67%,7,0))</f>
        <v>0</v>
      </c>
      <c r="AH392" s="150">
        <f>IF(ISBLANK(#REF!),"",IF(W392&gt;=1,7,0))</f>
        <v>0</v>
      </c>
      <c r="AI392" s="150">
        <f>IF(ISBLANK(#REF!),"",IF(X392="ΠΟΛΥΤΕΚΝΟΣ",7,IF(X392="ΤΡΙΤΕΚΝΟΣ",3,0)))</f>
        <v>0</v>
      </c>
      <c r="AJ392" s="150">
        <f>IF(ISBLANK(#REF!),"",MAX(AG392:AI392))</f>
        <v>0</v>
      </c>
      <c r="AK392" s="187">
        <f>IF(ISBLANK(#REF!),"",AA392+SUM(AD392:AF392,AJ392))</f>
        <v>0.98</v>
      </c>
    </row>
    <row r="393" spans="1:37" s="134" customFormat="1">
      <c r="A393" s="115">
        <f>IF(ISBLANK(#REF!),"",IF(ISNUMBER(A392),A392+1,1))</f>
        <v>383</v>
      </c>
      <c r="B393" s="134" t="s">
        <v>788</v>
      </c>
      <c r="C393" s="134" t="s">
        <v>789</v>
      </c>
      <c r="D393" s="134" t="s">
        <v>580</v>
      </c>
      <c r="E393" s="134" t="s">
        <v>44</v>
      </c>
      <c r="F393" s="134" t="s">
        <v>89</v>
      </c>
      <c r="G393" s="134" t="s">
        <v>61</v>
      </c>
      <c r="H393" s="134" t="s">
        <v>14</v>
      </c>
      <c r="I393" s="134" t="s">
        <v>13</v>
      </c>
      <c r="J393" s="135">
        <v>40357</v>
      </c>
      <c r="K393" s="136">
        <v>6.93</v>
      </c>
      <c r="L393" s="137"/>
      <c r="M393" s="137"/>
      <c r="N393" s="137"/>
      <c r="O393" s="137"/>
      <c r="P393" s="134">
        <v>0</v>
      </c>
      <c r="Q393" s="134">
        <v>0</v>
      </c>
      <c r="R393" s="134">
        <v>0</v>
      </c>
      <c r="S393" s="134">
        <v>0</v>
      </c>
      <c r="T393" s="134">
        <v>0</v>
      </c>
      <c r="U393" s="134">
        <v>0</v>
      </c>
      <c r="V393" s="138"/>
      <c r="W393" s="139"/>
      <c r="X393" s="137"/>
      <c r="Y393" s="137" t="s">
        <v>14</v>
      </c>
      <c r="Z393" s="137" t="s">
        <v>14</v>
      </c>
      <c r="AA393" s="150">
        <f>IF(ISBLANK(#REF!),"",IF(K393&gt;5,ROUND(0.5*(K393-5),2),0))</f>
        <v>0.97</v>
      </c>
      <c r="AB393" s="150">
        <f>IF(ISBLANK(#REF!),"",IF(L393="ΝΑΙ",6,(IF(M393="ΝΑΙ",4,0))))</f>
        <v>0</v>
      </c>
      <c r="AC393" s="131">
        <f>IF(ISBLANK(#REF!),"",IF(E393="ΠΕ23",IF(N393="ΝΑΙ",3,(IF(O393="ΝΑΙ",2,0))),IF(N393="ΝΑΙ",3,(IF(O393="ΝΑΙ",2,0)))))</f>
        <v>0</v>
      </c>
      <c r="AD393" s="131">
        <f>IF(ISBLANK(#REF!),"",MAX(AB393:AC393))</f>
        <v>0</v>
      </c>
      <c r="AE393" s="150">
        <f>IF(ISBLANK(#REF!),"",MIN(3,0.5*INT((P393*12+Q393+ROUND(R393/30,0))/6)))</f>
        <v>0</v>
      </c>
      <c r="AF393" s="150">
        <f>IF(ISBLANK(#REF!),"",0.25*(S393*12+T393+ROUND(U393/30,0)))</f>
        <v>0</v>
      </c>
      <c r="AG393" s="150">
        <f>IF(ISBLANK(#REF!),"",IF(V393&gt;=67%,7,0))</f>
        <v>0</v>
      </c>
      <c r="AH393" s="150">
        <f>IF(ISBLANK(#REF!),"",IF(W393&gt;=1,7,0))</f>
        <v>0</v>
      </c>
      <c r="AI393" s="150">
        <f>IF(ISBLANK(#REF!),"",IF(X393="ΠΟΛΥΤΕΚΝΟΣ",7,IF(X393="ΤΡΙΤΕΚΝΟΣ",3,0)))</f>
        <v>0</v>
      </c>
      <c r="AJ393" s="150">
        <f>IF(ISBLANK(#REF!),"",MAX(AG393:AI393))</f>
        <v>0</v>
      </c>
      <c r="AK393" s="187">
        <f>IF(ISBLANK(#REF!),"",AA393+SUM(AD393:AF393,AJ393))</f>
        <v>0.97</v>
      </c>
    </row>
    <row r="394" spans="1:37" s="134" customFormat="1">
      <c r="A394" s="115">
        <f>IF(ISBLANK(#REF!),"",IF(ISNUMBER(A393),A393+1,1))</f>
        <v>384</v>
      </c>
      <c r="B394" s="134" t="s">
        <v>768</v>
      </c>
      <c r="C394" s="134" t="s">
        <v>98</v>
      </c>
      <c r="D394" s="134" t="s">
        <v>112</v>
      </c>
      <c r="E394" s="134" t="s">
        <v>44</v>
      </c>
      <c r="F394" s="134" t="s">
        <v>89</v>
      </c>
      <c r="G394" s="134" t="s">
        <v>61</v>
      </c>
      <c r="H394" s="134" t="s">
        <v>14</v>
      </c>
      <c r="I394" s="134" t="s">
        <v>13</v>
      </c>
      <c r="J394" s="135">
        <v>42506</v>
      </c>
      <c r="K394" s="136">
        <v>6.88</v>
      </c>
      <c r="L394" s="137"/>
      <c r="M394" s="137"/>
      <c r="N394" s="137"/>
      <c r="O394" s="137"/>
      <c r="P394" s="134">
        <v>0</v>
      </c>
      <c r="Q394" s="134">
        <v>0</v>
      </c>
      <c r="R394" s="134">
        <v>0</v>
      </c>
      <c r="S394" s="134">
        <v>0</v>
      </c>
      <c r="T394" s="134">
        <v>0</v>
      </c>
      <c r="U394" s="134">
        <v>0</v>
      </c>
      <c r="V394" s="138"/>
      <c r="W394" s="139"/>
      <c r="X394" s="137"/>
      <c r="Y394" s="137" t="s">
        <v>14</v>
      </c>
      <c r="Z394" s="137" t="s">
        <v>14</v>
      </c>
      <c r="AA394" s="131">
        <f>IF(ISBLANK(#REF!),"",IF(K394&gt;5,ROUND(0.5*(K394-5),2),0))</f>
        <v>0.94</v>
      </c>
      <c r="AB394" s="131">
        <f>IF(ISBLANK(#REF!),"",IF(L394="ΝΑΙ",6,(IF(M394="ΝΑΙ",4,0))))</f>
        <v>0</v>
      </c>
      <c r="AC394" s="131">
        <f>IF(ISBLANK(#REF!),"",IF(E394="ΠΕ23",IF(N394="ΝΑΙ",3,(IF(O394="ΝΑΙ",2,0))),IF(N394="ΝΑΙ",3,(IF(O394="ΝΑΙ",2,0)))))</f>
        <v>0</v>
      </c>
      <c r="AD394" s="131">
        <f>IF(ISBLANK(#REF!),"",MAX(AB394:AC394))</f>
        <v>0</v>
      </c>
      <c r="AE394" s="131">
        <f>IF(ISBLANK(#REF!),"",MIN(3,0.5*INT((P394*12+Q394+ROUND(R394/30,0))/6)))</f>
        <v>0</v>
      </c>
      <c r="AF394" s="131">
        <f>IF(ISBLANK(#REF!),"",0.25*(S394*12+T394+ROUND(U394/30,0)))</f>
        <v>0</v>
      </c>
      <c r="AG394" s="132">
        <f>IF(ISBLANK(#REF!),"",IF(V394&gt;=67%,7,0))</f>
        <v>0</v>
      </c>
      <c r="AH394" s="132">
        <f>IF(ISBLANK(#REF!),"",IF(W394&gt;=1,7,0))</f>
        <v>0</v>
      </c>
      <c r="AI394" s="132">
        <f>IF(ISBLANK(#REF!),"",IF(X394="ΠΟΛΥΤΕΚΝΟΣ",7,IF(X394="ΤΡΙΤΕΚΝΟΣ",3,0)))</f>
        <v>0</v>
      </c>
      <c r="AJ394" s="132">
        <f>IF(ISBLANK(#REF!),"",MAX(AG394:AI394))</f>
        <v>0</v>
      </c>
      <c r="AK394" s="187">
        <f>IF(ISBLANK(#REF!),"",AA394+SUM(AD394:AF394,AJ394))</f>
        <v>0.94</v>
      </c>
    </row>
    <row r="395" spans="1:37" s="134" customFormat="1">
      <c r="A395" s="115">
        <f>IF(ISBLANK(#REF!),"",IF(ISNUMBER(A394),A394+1,1))</f>
        <v>385</v>
      </c>
      <c r="B395" s="134" t="s">
        <v>689</v>
      </c>
      <c r="C395" s="134" t="s">
        <v>215</v>
      </c>
      <c r="D395" s="134" t="s">
        <v>690</v>
      </c>
      <c r="E395" s="134" t="s">
        <v>44</v>
      </c>
      <c r="F395" s="134" t="s">
        <v>89</v>
      </c>
      <c r="G395" s="134" t="s">
        <v>61</v>
      </c>
      <c r="H395" s="134" t="s">
        <v>14</v>
      </c>
      <c r="I395" s="134" t="s">
        <v>13</v>
      </c>
      <c r="J395" s="135">
        <v>38489</v>
      </c>
      <c r="K395" s="136">
        <v>6.8</v>
      </c>
      <c r="L395" s="137"/>
      <c r="M395" s="137"/>
      <c r="N395" s="137"/>
      <c r="O395" s="137"/>
      <c r="P395" s="134">
        <v>0</v>
      </c>
      <c r="Q395" s="134">
        <v>5</v>
      </c>
      <c r="R395" s="134">
        <v>0</v>
      </c>
      <c r="S395" s="134">
        <v>0</v>
      </c>
      <c r="T395" s="134">
        <v>0</v>
      </c>
      <c r="U395" s="134">
        <v>0</v>
      </c>
      <c r="V395" s="138"/>
      <c r="W395" s="139"/>
      <c r="X395" s="137"/>
      <c r="Y395" s="137" t="s">
        <v>14</v>
      </c>
      <c r="Z395" s="137" t="s">
        <v>14</v>
      </c>
      <c r="AA395" s="131">
        <f>IF(ISBLANK(#REF!),"",IF(K395&gt;5,ROUND(0.5*(K395-5),2),0))</f>
        <v>0.9</v>
      </c>
      <c r="AB395" s="131">
        <f>IF(ISBLANK(#REF!),"",IF(L395="ΝΑΙ",6,(IF(M395="ΝΑΙ",4,0))))</f>
        <v>0</v>
      </c>
      <c r="AC395" s="131">
        <f>IF(ISBLANK(#REF!),"",IF(E395="ΠΕ23",IF(N395="ΝΑΙ",3,(IF(O395="ΝΑΙ",2,0))),IF(N395="ΝΑΙ",3,(IF(O395="ΝΑΙ",2,0)))))</f>
        <v>0</v>
      </c>
      <c r="AD395" s="131">
        <f>IF(ISBLANK(#REF!),"",MAX(AB395:AC395))</f>
        <v>0</v>
      </c>
      <c r="AE395" s="131">
        <f>IF(ISBLANK(#REF!),"",MIN(3,0.5*INT((P395*12+Q395+ROUND(R395/30,0))/6)))</f>
        <v>0</v>
      </c>
      <c r="AF395" s="131">
        <f>IF(ISBLANK(#REF!),"",0.25*(S395*12+T395+ROUND(U395/30,0)))</f>
        <v>0</v>
      </c>
      <c r="AG395" s="132">
        <f>IF(ISBLANK(#REF!),"",IF(V395&gt;=67%,7,0))</f>
        <v>0</v>
      </c>
      <c r="AH395" s="132">
        <f>IF(ISBLANK(#REF!),"",IF(W395&gt;=1,7,0))</f>
        <v>0</v>
      </c>
      <c r="AI395" s="132">
        <f>IF(ISBLANK(#REF!),"",IF(X395="ΠΟΛΥΤΕΚΝΟΣ",7,IF(X395="ΤΡΙΤΕΚΝΟΣ",3,0)))</f>
        <v>0</v>
      </c>
      <c r="AJ395" s="132">
        <f>IF(ISBLANK(#REF!),"",MAX(AG395:AI395))</f>
        <v>0</v>
      </c>
      <c r="AK395" s="187">
        <f>IF(ISBLANK(#REF!),"",AA395+SUM(AD395:AF395,AJ395))</f>
        <v>0.9</v>
      </c>
    </row>
    <row r="396" spans="1:37" s="134" customFormat="1">
      <c r="A396" s="115">
        <f>IF(ISBLANK(#REF!),"",IF(ISNUMBER(A395),A395+1,1))</f>
        <v>386</v>
      </c>
      <c r="B396" s="134" t="s">
        <v>675</v>
      </c>
      <c r="C396" s="134" t="s">
        <v>98</v>
      </c>
      <c r="D396" s="134" t="s">
        <v>367</v>
      </c>
      <c r="E396" s="134" t="s">
        <v>44</v>
      </c>
      <c r="F396" s="134" t="s">
        <v>89</v>
      </c>
      <c r="G396" s="134" t="s">
        <v>61</v>
      </c>
      <c r="H396" s="134" t="s">
        <v>14</v>
      </c>
      <c r="I396" s="134" t="s">
        <v>13</v>
      </c>
      <c r="J396" s="135">
        <v>34130</v>
      </c>
      <c r="K396" s="136">
        <v>6.7</v>
      </c>
      <c r="L396" s="137"/>
      <c r="M396" s="137"/>
      <c r="N396" s="137"/>
      <c r="O396" s="137"/>
      <c r="P396" s="134">
        <v>0</v>
      </c>
      <c r="Q396" s="134">
        <v>5</v>
      </c>
      <c r="R396" s="134">
        <v>0</v>
      </c>
      <c r="S396" s="134">
        <v>0</v>
      </c>
      <c r="T396" s="134">
        <v>0</v>
      </c>
      <c r="U396" s="134">
        <v>0</v>
      </c>
      <c r="V396" s="138"/>
      <c r="W396" s="139"/>
      <c r="X396" s="137"/>
      <c r="Y396" s="137" t="s">
        <v>14</v>
      </c>
      <c r="Z396" s="137" t="s">
        <v>14</v>
      </c>
      <c r="AA396" s="131">
        <f>IF(ISBLANK(#REF!),"",IF(K396&gt;5,ROUND(0.5*(K396-5),2),0))</f>
        <v>0.85</v>
      </c>
      <c r="AB396" s="131">
        <f>IF(ISBLANK(#REF!),"",IF(L396="ΝΑΙ",6,(IF(M396="ΝΑΙ",4,0))))</f>
        <v>0</v>
      </c>
      <c r="AC396" s="131">
        <f>IF(ISBLANK(#REF!),"",IF(E396="ΠΕ23",IF(N396="ΝΑΙ",3,(IF(O396="ΝΑΙ",2,0))),IF(N396="ΝΑΙ",3,(IF(O396="ΝΑΙ",2,0)))))</f>
        <v>0</v>
      </c>
      <c r="AD396" s="131">
        <f>IF(ISBLANK(#REF!),"",MAX(AB396:AC396))</f>
        <v>0</v>
      </c>
      <c r="AE396" s="131">
        <f>IF(ISBLANK(#REF!),"",MIN(3,0.5*INT((P396*12+Q396+ROUND(R396/30,0))/6)))</f>
        <v>0</v>
      </c>
      <c r="AF396" s="131">
        <f>IF(ISBLANK(#REF!),"",0.25*(S396*12+T396+ROUND(U396/30,0)))</f>
        <v>0</v>
      </c>
      <c r="AG396" s="132">
        <f>IF(ISBLANK(#REF!),"",IF(V396&gt;=67%,7,0))</f>
        <v>0</v>
      </c>
      <c r="AH396" s="132">
        <f>IF(ISBLANK(#REF!),"",IF(W396&gt;=1,7,0))</f>
        <v>0</v>
      </c>
      <c r="AI396" s="132">
        <f>IF(ISBLANK(#REF!),"",IF(X396="ΠΟΛΥΤΕΚΝΟΣ",7,IF(X396="ΤΡΙΤΕΚΝΟΣ",3,0)))</f>
        <v>0</v>
      </c>
      <c r="AJ396" s="132">
        <f>IF(ISBLANK(#REF!),"",MAX(AG396:AI396))</f>
        <v>0</v>
      </c>
      <c r="AK396" s="187">
        <f>IF(ISBLANK(#REF!),"",AA396+SUM(AD396:AF396,AJ396))</f>
        <v>0.85</v>
      </c>
    </row>
    <row r="397" spans="1:37" s="134" customFormat="1">
      <c r="A397" s="115">
        <f>IF(ISBLANK(#REF!),"",IF(ISNUMBER(A396),A396+1,1))</f>
        <v>387</v>
      </c>
      <c r="B397" s="134" t="s">
        <v>782</v>
      </c>
      <c r="C397" s="134" t="s">
        <v>109</v>
      </c>
      <c r="D397" s="134" t="s">
        <v>127</v>
      </c>
      <c r="E397" s="134" t="s">
        <v>44</v>
      </c>
      <c r="F397" s="134" t="s">
        <v>89</v>
      </c>
      <c r="G397" s="134" t="s">
        <v>61</v>
      </c>
      <c r="H397" s="134" t="s">
        <v>14</v>
      </c>
      <c r="I397" s="134" t="s">
        <v>13</v>
      </c>
      <c r="J397" s="135">
        <v>40668</v>
      </c>
      <c r="K397" s="136">
        <v>6.69</v>
      </c>
      <c r="L397" s="137"/>
      <c r="M397" s="137"/>
      <c r="N397" s="137"/>
      <c r="O397" s="137"/>
      <c r="P397" s="134">
        <v>0</v>
      </c>
      <c r="Q397" s="134">
        <v>0</v>
      </c>
      <c r="R397" s="134">
        <v>0</v>
      </c>
      <c r="S397" s="134">
        <v>0</v>
      </c>
      <c r="T397" s="134">
        <v>0</v>
      </c>
      <c r="U397" s="134">
        <v>0</v>
      </c>
      <c r="V397" s="138"/>
      <c r="W397" s="139"/>
      <c r="X397" s="137"/>
      <c r="Y397" s="137" t="s">
        <v>14</v>
      </c>
      <c r="Z397" s="137" t="s">
        <v>14</v>
      </c>
      <c r="AA397" s="150">
        <f>IF(ISBLANK(#REF!),"",IF(K397&gt;5,ROUND(0.5*(K397-5),2),0))</f>
        <v>0.85</v>
      </c>
      <c r="AB397" s="150">
        <f>IF(ISBLANK(#REF!),"",IF(L397="ΝΑΙ",6,(IF(M397="ΝΑΙ",4,0))))</f>
        <v>0</v>
      </c>
      <c r="AC397" s="131">
        <f>IF(ISBLANK(#REF!),"",IF(E397="ΠΕ23",IF(N397="ΝΑΙ",3,(IF(O397="ΝΑΙ",2,0))),IF(N397="ΝΑΙ",3,(IF(O397="ΝΑΙ",2,0)))))</f>
        <v>0</v>
      </c>
      <c r="AD397" s="131">
        <f>IF(ISBLANK(#REF!),"",MAX(AB397:AC397))</f>
        <v>0</v>
      </c>
      <c r="AE397" s="150">
        <f>IF(ISBLANK(#REF!),"",MIN(3,0.5*INT((P397*12+Q397+ROUND(R397/30,0))/6)))</f>
        <v>0</v>
      </c>
      <c r="AF397" s="150">
        <f>IF(ISBLANK(#REF!),"",0.25*(S397*12+T397+ROUND(U397/30,0)))</f>
        <v>0</v>
      </c>
      <c r="AG397" s="150">
        <f>IF(ISBLANK(#REF!),"",IF(V397&gt;=67%,7,0))</f>
        <v>0</v>
      </c>
      <c r="AH397" s="150">
        <f>IF(ISBLANK(#REF!),"",IF(W397&gt;=1,7,0))</f>
        <v>0</v>
      </c>
      <c r="AI397" s="150">
        <f>IF(ISBLANK(#REF!),"",IF(X397="ΠΟΛΥΤΕΚΝΟΣ",7,IF(X397="ΤΡΙΤΕΚΝΟΣ",3,0)))</f>
        <v>0</v>
      </c>
      <c r="AJ397" s="150">
        <f>IF(ISBLANK(#REF!),"",MAX(AG397:AI397))</f>
        <v>0</v>
      </c>
      <c r="AK397" s="187">
        <f>IF(ISBLANK(#REF!),"",AA397+SUM(AD397:AF397,AJ397))</f>
        <v>0.85</v>
      </c>
    </row>
    <row r="398" spans="1:37" s="134" customFormat="1">
      <c r="A398" s="115">
        <f>IF(ISBLANK(#REF!),"",IF(ISNUMBER(A397),A397+1,1))</f>
        <v>388</v>
      </c>
      <c r="B398" s="134" t="s">
        <v>459</v>
      </c>
      <c r="C398" s="134" t="s">
        <v>154</v>
      </c>
      <c r="D398" s="134" t="s">
        <v>543</v>
      </c>
      <c r="E398" s="134" t="s">
        <v>44</v>
      </c>
      <c r="F398" s="134" t="s">
        <v>89</v>
      </c>
      <c r="G398" s="134" t="s">
        <v>61</v>
      </c>
      <c r="H398" s="134" t="s">
        <v>14</v>
      </c>
      <c r="I398" s="134" t="s">
        <v>13</v>
      </c>
      <c r="J398" s="135">
        <v>41646</v>
      </c>
      <c r="K398" s="136">
        <v>6.67</v>
      </c>
      <c r="L398" s="137"/>
      <c r="M398" s="137"/>
      <c r="N398" s="137"/>
      <c r="O398" s="137"/>
      <c r="P398" s="134">
        <v>0</v>
      </c>
      <c r="Q398" s="134">
        <v>0</v>
      </c>
      <c r="R398" s="134">
        <v>0</v>
      </c>
      <c r="S398" s="134">
        <v>0</v>
      </c>
      <c r="T398" s="134">
        <v>0</v>
      </c>
      <c r="U398" s="134">
        <v>0</v>
      </c>
      <c r="V398" s="138"/>
      <c r="W398" s="139"/>
      <c r="X398" s="137"/>
      <c r="Y398" s="137" t="s">
        <v>12</v>
      </c>
      <c r="Z398" s="137" t="s">
        <v>14</v>
      </c>
      <c r="AA398" s="131">
        <f>IF(ISBLANK(#REF!),"",IF(K398&gt;5,ROUND(0.5*(K398-5),2),0))</f>
        <v>0.84</v>
      </c>
      <c r="AB398" s="131">
        <f>IF(ISBLANK(#REF!),"",IF(L398="ΝΑΙ",6,(IF(M398="ΝΑΙ",4,0))))</f>
        <v>0</v>
      </c>
      <c r="AC398" s="131">
        <f>IF(ISBLANK(#REF!),"",IF(E398="ΠΕ23",IF(N398="ΝΑΙ",3,(IF(O398="ΝΑΙ",2,0))),IF(N398="ΝΑΙ",3,(IF(O398="ΝΑΙ",2,0)))))</f>
        <v>0</v>
      </c>
      <c r="AD398" s="131">
        <f>IF(ISBLANK(#REF!),"",MAX(AB398:AC398))</f>
        <v>0</v>
      </c>
      <c r="AE398" s="131">
        <f>IF(ISBLANK(#REF!),"",MIN(3,0.5*INT((P398*12+Q398+ROUND(R398/30,0))/6)))</f>
        <v>0</v>
      </c>
      <c r="AF398" s="131">
        <f>IF(ISBLANK(#REF!),"",0.25*(S398*12+T398+ROUND(U398/30,0)))</f>
        <v>0</v>
      </c>
      <c r="AG398" s="132">
        <f>IF(ISBLANK(#REF!),"",IF(V398&gt;=67%,7,0))</f>
        <v>0</v>
      </c>
      <c r="AH398" s="132">
        <f>IF(ISBLANK(#REF!),"",IF(W398&gt;=1,7,0))</f>
        <v>0</v>
      </c>
      <c r="AI398" s="132">
        <f>IF(ISBLANK(#REF!),"",IF(X398="ΠΟΛΥΤΕΚΝΟΣ",7,IF(X398="ΤΡΙΤΕΚΝΟΣ",3,0)))</f>
        <v>0</v>
      </c>
      <c r="AJ398" s="132">
        <f>IF(ISBLANK(#REF!),"",MAX(AG398:AI398))</f>
        <v>0</v>
      </c>
      <c r="AK398" s="187">
        <f>IF(ISBLANK(#REF!),"",AA398+SUM(AD398:AF398,AJ398))</f>
        <v>0.84</v>
      </c>
    </row>
    <row r="399" spans="1:37" s="134" customFormat="1">
      <c r="A399" s="115">
        <f>IF(ISBLANK(#REF!),"",IF(ISNUMBER(A398),A398+1,1))</f>
        <v>389</v>
      </c>
      <c r="B399" s="134" t="s">
        <v>213</v>
      </c>
      <c r="C399" s="134" t="s">
        <v>98</v>
      </c>
      <c r="D399" s="134" t="s">
        <v>268</v>
      </c>
      <c r="E399" s="134" t="s">
        <v>44</v>
      </c>
      <c r="F399" s="134" t="s">
        <v>89</v>
      </c>
      <c r="G399" s="134" t="s">
        <v>61</v>
      </c>
      <c r="H399" s="134" t="s">
        <v>14</v>
      </c>
      <c r="I399" s="134" t="s">
        <v>13</v>
      </c>
      <c r="J399" s="135">
        <v>42025</v>
      </c>
      <c r="K399" s="136">
        <v>6.66</v>
      </c>
      <c r="L399" s="137"/>
      <c r="M399" s="137"/>
      <c r="N399" s="137"/>
      <c r="O399" s="137"/>
      <c r="P399" s="134">
        <v>0</v>
      </c>
      <c r="Q399" s="134">
        <v>0</v>
      </c>
      <c r="R399" s="134">
        <v>0</v>
      </c>
      <c r="S399" s="134">
        <v>0</v>
      </c>
      <c r="T399" s="134">
        <v>0</v>
      </c>
      <c r="U399" s="134">
        <v>0</v>
      </c>
      <c r="V399" s="138"/>
      <c r="W399" s="139"/>
      <c r="X399" s="137"/>
      <c r="Y399" s="137" t="s">
        <v>14</v>
      </c>
      <c r="Z399" s="137" t="s">
        <v>14</v>
      </c>
      <c r="AA399" s="131">
        <f>IF(ISBLANK(#REF!),"",IF(K399&gt;5,ROUND(0.5*(K399-5),2),0))</f>
        <v>0.83</v>
      </c>
      <c r="AB399" s="131">
        <f>IF(ISBLANK(#REF!),"",IF(L399="ΝΑΙ",6,(IF(M399="ΝΑΙ",4,0))))</f>
        <v>0</v>
      </c>
      <c r="AC399" s="131">
        <f>IF(ISBLANK(#REF!),"",IF(E399="ΠΕ23",IF(N399="ΝΑΙ",3,(IF(O399="ΝΑΙ",2,0))),IF(N399="ΝΑΙ",3,(IF(O399="ΝΑΙ",2,0)))))</f>
        <v>0</v>
      </c>
      <c r="AD399" s="131">
        <f>IF(ISBLANK(#REF!),"",MAX(AB399:AC399))</f>
        <v>0</v>
      </c>
      <c r="AE399" s="131">
        <f>IF(ISBLANK(#REF!),"",MIN(3,0.5*INT((P399*12+Q399+ROUND(R399/30,0))/6)))</f>
        <v>0</v>
      </c>
      <c r="AF399" s="131">
        <f>IF(ISBLANK(#REF!),"",0.25*(S399*12+T399+ROUND(U399/30,0)))</f>
        <v>0</v>
      </c>
      <c r="AG399" s="132">
        <f>IF(ISBLANK(#REF!),"",IF(V399&gt;=67%,7,0))</f>
        <v>0</v>
      </c>
      <c r="AH399" s="132">
        <f>IF(ISBLANK(#REF!),"",IF(W399&gt;=1,7,0))</f>
        <v>0</v>
      </c>
      <c r="AI399" s="132">
        <f>IF(ISBLANK(#REF!),"",IF(X399="ΠΟΛΥΤΕΚΝΟΣ",7,IF(X399="ΤΡΙΤΕΚΝΟΣ",3,0)))</f>
        <v>0</v>
      </c>
      <c r="AJ399" s="132">
        <f>IF(ISBLANK(#REF!),"",MAX(AG399:AI399))</f>
        <v>0</v>
      </c>
      <c r="AK399" s="187">
        <f>IF(ISBLANK(#REF!),"",AA399+SUM(AD399:AF399,AJ399))</f>
        <v>0.83</v>
      </c>
    </row>
    <row r="400" spans="1:37" s="134" customFormat="1">
      <c r="A400" s="115">
        <f>IF(ISBLANK(#REF!),"",IF(ISNUMBER(A399),A399+1,1))</f>
        <v>390</v>
      </c>
      <c r="B400" s="134" t="s">
        <v>174</v>
      </c>
      <c r="C400" s="134" t="s">
        <v>358</v>
      </c>
      <c r="D400" s="134" t="s">
        <v>422</v>
      </c>
      <c r="E400" s="134" t="s">
        <v>44</v>
      </c>
      <c r="F400" s="134" t="s">
        <v>89</v>
      </c>
      <c r="G400" s="134" t="s">
        <v>61</v>
      </c>
      <c r="H400" s="134" t="s">
        <v>14</v>
      </c>
      <c r="I400" s="134" t="s">
        <v>13</v>
      </c>
      <c r="J400" s="135">
        <v>42501</v>
      </c>
      <c r="K400" s="136">
        <v>6.66</v>
      </c>
      <c r="L400" s="137"/>
      <c r="M400" s="137"/>
      <c r="N400" s="137"/>
      <c r="O400" s="137"/>
      <c r="P400" s="134">
        <v>0</v>
      </c>
      <c r="Q400" s="134">
        <v>0</v>
      </c>
      <c r="R400" s="134">
        <v>0</v>
      </c>
      <c r="S400" s="134">
        <v>0</v>
      </c>
      <c r="T400" s="134">
        <v>0</v>
      </c>
      <c r="U400" s="134">
        <v>0</v>
      </c>
      <c r="V400" s="138"/>
      <c r="W400" s="139"/>
      <c r="X400" s="137"/>
      <c r="Y400" s="137" t="s">
        <v>14</v>
      </c>
      <c r="Z400" s="137" t="s">
        <v>14</v>
      </c>
      <c r="AA400" s="131">
        <f>IF(ISBLANK(#REF!),"",IF(K400&gt;5,ROUND(0.5*(K400-5),2),0))</f>
        <v>0.83</v>
      </c>
      <c r="AB400" s="131">
        <f>IF(ISBLANK(#REF!),"",IF(L400="ΝΑΙ",6,(IF(M400="ΝΑΙ",4,0))))</f>
        <v>0</v>
      </c>
      <c r="AC400" s="131">
        <f>IF(ISBLANK(#REF!),"",IF(E400="ΠΕ23",IF(N400="ΝΑΙ",3,(IF(O400="ΝΑΙ",2,0))),IF(N400="ΝΑΙ",3,(IF(O400="ΝΑΙ",2,0)))))</f>
        <v>0</v>
      </c>
      <c r="AD400" s="131">
        <f>IF(ISBLANK(#REF!),"",MAX(AB400:AC400))</f>
        <v>0</v>
      </c>
      <c r="AE400" s="131">
        <f>IF(ISBLANK(#REF!),"",MIN(3,0.5*INT((P400*12+Q400+ROUND(R400/30,0))/6)))</f>
        <v>0</v>
      </c>
      <c r="AF400" s="131">
        <f>IF(ISBLANK(#REF!),"",0.25*(S400*12+T400+ROUND(U400/30,0)))</f>
        <v>0</v>
      </c>
      <c r="AG400" s="132">
        <f>IF(ISBLANK(#REF!),"",IF(V400&gt;=67%,7,0))</f>
        <v>0</v>
      </c>
      <c r="AH400" s="132">
        <f>IF(ISBLANK(#REF!),"",IF(W400&gt;=1,7,0))</f>
        <v>0</v>
      </c>
      <c r="AI400" s="132">
        <f>IF(ISBLANK(#REF!),"",IF(X400="ΠΟΛΥΤΕΚΝΟΣ",7,IF(X400="ΤΡΙΤΕΚΝΟΣ",3,0)))</f>
        <v>0</v>
      </c>
      <c r="AJ400" s="132">
        <f>IF(ISBLANK(#REF!),"",MAX(AG400:AI400))</f>
        <v>0</v>
      </c>
      <c r="AK400" s="187">
        <f>IF(ISBLANK(#REF!),"",AA400+SUM(AD400:AF400,AJ400))</f>
        <v>0.83</v>
      </c>
    </row>
    <row r="401" spans="1:37" s="134" customFormat="1">
      <c r="A401" s="115">
        <f>IF(ISBLANK(#REF!),"",IF(ISNUMBER(A400),A400+1,1))</f>
        <v>391</v>
      </c>
      <c r="B401" s="134" t="s">
        <v>677</v>
      </c>
      <c r="C401" s="134" t="s">
        <v>251</v>
      </c>
      <c r="D401" s="134" t="s">
        <v>184</v>
      </c>
      <c r="E401" s="134" t="s">
        <v>44</v>
      </c>
      <c r="F401" s="134" t="s">
        <v>89</v>
      </c>
      <c r="G401" s="134" t="s">
        <v>61</v>
      </c>
      <c r="H401" s="134" t="s">
        <v>14</v>
      </c>
      <c r="I401" s="134" t="s">
        <v>13</v>
      </c>
      <c r="J401" s="135">
        <v>41781</v>
      </c>
      <c r="K401" s="136">
        <v>6.61</v>
      </c>
      <c r="L401" s="137"/>
      <c r="M401" s="137"/>
      <c r="N401" s="137"/>
      <c r="O401" s="137"/>
      <c r="P401" s="134">
        <v>0</v>
      </c>
      <c r="Q401" s="134">
        <v>0</v>
      </c>
      <c r="R401" s="134">
        <v>0</v>
      </c>
      <c r="S401" s="134">
        <v>0</v>
      </c>
      <c r="T401" s="134">
        <v>0</v>
      </c>
      <c r="U401" s="134">
        <v>0</v>
      </c>
      <c r="V401" s="138"/>
      <c r="W401" s="139"/>
      <c r="X401" s="137"/>
      <c r="Y401" s="137" t="s">
        <v>14</v>
      </c>
      <c r="Z401" s="137" t="s">
        <v>14</v>
      </c>
      <c r="AA401" s="131">
        <f>IF(ISBLANK(#REF!),"",IF(K401&gt;5,ROUND(0.5*(K401-5),2),0))</f>
        <v>0.81</v>
      </c>
      <c r="AB401" s="131">
        <f>IF(ISBLANK(#REF!),"",IF(L401="ΝΑΙ",6,(IF(M401="ΝΑΙ",4,0))))</f>
        <v>0</v>
      </c>
      <c r="AC401" s="131">
        <f>IF(ISBLANK(#REF!),"",IF(E401="ΠΕ23",IF(N401="ΝΑΙ",3,(IF(O401="ΝΑΙ",2,0))),IF(N401="ΝΑΙ",3,(IF(O401="ΝΑΙ",2,0)))))</f>
        <v>0</v>
      </c>
      <c r="AD401" s="131">
        <f>IF(ISBLANK(#REF!),"",MAX(AB401:AC401))</f>
        <v>0</v>
      </c>
      <c r="AE401" s="131">
        <f>IF(ISBLANK(#REF!),"",MIN(3,0.5*INT((P401*12+Q401+ROUND(R401/30,0))/6)))</f>
        <v>0</v>
      </c>
      <c r="AF401" s="131">
        <f>IF(ISBLANK(#REF!),"",0.25*(S401*12+T401+ROUND(U401/30,0)))</f>
        <v>0</v>
      </c>
      <c r="AG401" s="132">
        <f>IF(ISBLANK(#REF!),"",IF(V401&gt;=67%,7,0))</f>
        <v>0</v>
      </c>
      <c r="AH401" s="132">
        <f>IF(ISBLANK(#REF!),"",IF(W401&gt;=1,7,0))</f>
        <v>0</v>
      </c>
      <c r="AI401" s="132">
        <f>IF(ISBLANK(#REF!),"",IF(X401="ΠΟΛΥΤΕΚΝΟΣ",7,IF(X401="ΤΡΙΤΕΚΝΟΣ",3,0)))</f>
        <v>0</v>
      </c>
      <c r="AJ401" s="132">
        <f>IF(ISBLANK(#REF!),"",MAX(AG401:AI401))</f>
        <v>0</v>
      </c>
      <c r="AK401" s="187">
        <f>IF(ISBLANK(#REF!),"",AA401+SUM(AD401:AF401,AJ401))</f>
        <v>0.81</v>
      </c>
    </row>
    <row r="402" spans="1:37" s="134" customFormat="1">
      <c r="A402" s="115">
        <f>IF(ISBLANK(#REF!),"",IF(ISNUMBER(A401),A401+1,1))</f>
        <v>392</v>
      </c>
      <c r="B402" s="134" t="s">
        <v>602</v>
      </c>
      <c r="C402" s="134" t="s">
        <v>679</v>
      </c>
      <c r="D402" s="134" t="s">
        <v>107</v>
      </c>
      <c r="E402" s="134" t="s">
        <v>44</v>
      </c>
      <c r="F402" s="134" t="s">
        <v>89</v>
      </c>
      <c r="G402" s="134" t="s">
        <v>61</v>
      </c>
      <c r="H402" s="134" t="s">
        <v>14</v>
      </c>
      <c r="I402" s="134" t="s">
        <v>13</v>
      </c>
      <c r="J402" s="135">
        <v>42341</v>
      </c>
      <c r="K402" s="136">
        <v>6.57</v>
      </c>
      <c r="L402" s="137"/>
      <c r="M402" s="137"/>
      <c r="N402" s="137"/>
      <c r="O402" s="137"/>
      <c r="P402" s="134">
        <v>0</v>
      </c>
      <c r="Q402" s="134">
        <v>0</v>
      </c>
      <c r="R402" s="134">
        <v>0</v>
      </c>
      <c r="S402" s="134">
        <v>0</v>
      </c>
      <c r="T402" s="134">
        <v>0</v>
      </c>
      <c r="U402" s="134">
        <v>0</v>
      </c>
      <c r="V402" s="138"/>
      <c r="W402" s="139"/>
      <c r="X402" s="137"/>
      <c r="Y402" s="137" t="s">
        <v>14</v>
      </c>
      <c r="Z402" s="137" t="s">
        <v>14</v>
      </c>
      <c r="AA402" s="131">
        <f>IF(ISBLANK(#REF!),"",IF(K402&gt;5,ROUND(0.5*(K402-5),2),0))</f>
        <v>0.79</v>
      </c>
      <c r="AB402" s="131">
        <f>IF(ISBLANK(#REF!),"",IF(L402="ΝΑΙ",6,(IF(M402="ΝΑΙ",4,0))))</f>
        <v>0</v>
      </c>
      <c r="AC402" s="131">
        <f>IF(ISBLANK(#REF!),"",IF(E402="ΠΕ23",IF(N402="ΝΑΙ",3,(IF(O402="ΝΑΙ",2,0))),IF(N402="ΝΑΙ",3,(IF(O402="ΝΑΙ",2,0)))))</f>
        <v>0</v>
      </c>
      <c r="AD402" s="131">
        <f>IF(ISBLANK(#REF!),"",MAX(AB402:AC402))</f>
        <v>0</v>
      </c>
      <c r="AE402" s="131">
        <f>IF(ISBLANK(#REF!),"",MIN(3,0.5*INT((P402*12+Q402+ROUND(R402/30,0))/6)))</f>
        <v>0</v>
      </c>
      <c r="AF402" s="131">
        <f>IF(ISBLANK(#REF!),"",0.25*(S402*12+T402+ROUND(U402/30,0)))</f>
        <v>0</v>
      </c>
      <c r="AG402" s="132">
        <f>IF(ISBLANK(#REF!),"",IF(V402&gt;=67%,7,0))</f>
        <v>0</v>
      </c>
      <c r="AH402" s="132">
        <f>IF(ISBLANK(#REF!),"",IF(W402&gt;=1,7,0))</f>
        <v>0</v>
      </c>
      <c r="AI402" s="132">
        <f>IF(ISBLANK(#REF!),"",IF(X402="ΠΟΛΥΤΕΚΝΟΣ",7,IF(X402="ΤΡΙΤΕΚΝΟΣ",3,0)))</f>
        <v>0</v>
      </c>
      <c r="AJ402" s="132">
        <f>IF(ISBLANK(#REF!),"",MAX(AG402:AI402))</f>
        <v>0</v>
      </c>
      <c r="AK402" s="187">
        <f>IF(ISBLANK(#REF!),"",AA402+SUM(AD402:AF402,AJ402))</f>
        <v>0.79</v>
      </c>
    </row>
    <row r="403" spans="1:37" s="134" customFormat="1">
      <c r="A403" s="115">
        <f>IF(ISBLANK(#REF!),"",IF(ISNUMBER(A402),A402+1,1))</f>
        <v>393</v>
      </c>
      <c r="B403" s="134" t="s">
        <v>794</v>
      </c>
      <c r="C403" s="134" t="s">
        <v>107</v>
      </c>
      <c r="D403" s="134" t="s">
        <v>167</v>
      </c>
      <c r="E403" s="134" t="s">
        <v>44</v>
      </c>
      <c r="F403" s="134" t="s">
        <v>89</v>
      </c>
      <c r="G403" s="134" t="s">
        <v>61</v>
      </c>
      <c r="H403" s="134" t="s">
        <v>14</v>
      </c>
      <c r="I403" s="134" t="s">
        <v>13</v>
      </c>
      <c r="J403" s="135">
        <v>39765</v>
      </c>
      <c r="K403" s="136">
        <v>6.52</v>
      </c>
      <c r="L403" s="137"/>
      <c r="M403" s="137"/>
      <c r="N403" s="137"/>
      <c r="O403" s="137"/>
      <c r="P403" s="134">
        <v>0</v>
      </c>
      <c r="Q403" s="134">
        <v>0</v>
      </c>
      <c r="R403" s="134">
        <v>0</v>
      </c>
      <c r="S403" s="134">
        <v>0</v>
      </c>
      <c r="T403" s="134">
        <v>0</v>
      </c>
      <c r="U403" s="134">
        <v>0</v>
      </c>
      <c r="V403" s="138"/>
      <c r="W403" s="139"/>
      <c r="X403" s="137"/>
      <c r="Y403" s="137" t="s">
        <v>14</v>
      </c>
      <c r="Z403" s="137" t="s">
        <v>14</v>
      </c>
      <c r="AA403" s="150">
        <f>IF(ISBLANK(#REF!),"",IF(K403&gt;5,ROUND(0.5*(K403-5),2),0))</f>
        <v>0.76</v>
      </c>
      <c r="AB403" s="150">
        <f>IF(ISBLANK(#REF!),"",IF(L403="ΝΑΙ",6,(IF(M403="ΝΑΙ",4,0))))</f>
        <v>0</v>
      </c>
      <c r="AC403" s="131">
        <f>IF(ISBLANK(#REF!),"",IF(E403="ΠΕ23",IF(N403="ΝΑΙ",3,(IF(O403="ΝΑΙ",2,0))),IF(N403="ΝΑΙ",3,(IF(O403="ΝΑΙ",2,0)))))</f>
        <v>0</v>
      </c>
      <c r="AD403" s="131">
        <f>IF(ISBLANK(#REF!),"",MAX(AB403:AC403))</f>
        <v>0</v>
      </c>
      <c r="AE403" s="150">
        <f>IF(ISBLANK(#REF!),"",MIN(3,0.5*INT((P403*12+Q403+ROUND(R403/30,0))/6)))</f>
        <v>0</v>
      </c>
      <c r="AF403" s="150">
        <f>IF(ISBLANK(#REF!),"",0.25*(S403*12+T403+ROUND(U403/30,0)))</f>
        <v>0</v>
      </c>
      <c r="AG403" s="150">
        <f>IF(ISBLANK(#REF!),"",IF(V403&gt;=67%,7,0))</f>
        <v>0</v>
      </c>
      <c r="AH403" s="150">
        <f>IF(ISBLANK(#REF!),"",IF(W403&gt;=1,7,0))</f>
        <v>0</v>
      </c>
      <c r="AI403" s="150">
        <f>IF(ISBLANK(#REF!),"",IF(X403="ΠΟΛΥΤΕΚΝΟΣ",7,IF(X403="ΤΡΙΤΕΚΝΟΣ",3,0)))</f>
        <v>0</v>
      </c>
      <c r="AJ403" s="150">
        <f>IF(ISBLANK(#REF!),"",MAX(AG403:AI403))</f>
        <v>0</v>
      </c>
      <c r="AK403" s="187">
        <f>IF(ISBLANK(#REF!),"",AA403+SUM(AD403:AF403,AJ403))</f>
        <v>0.76</v>
      </c>
    </row>
    <row r="404" spans="1:37" s="134" customFormat="1">
      <c r="A404" s="115">
        <f>IF(ISBLANK(#REF!),"",IF(ISNUMBER(A403),A403+1,1))</f>
        <v>394</v>
      </c>
      <c r="B404" s="134" t="s">
        <v>743</v>
      </c>
      <c r="C404" s="134" t="s">
        <v>134</v>
      </c>
      <c r="D404" s="134" t="s">
        <v>96</v>
      </c>
      <c r="E404" s="134" t="s">
        <v>44</v>
      </c>
      <c r="F404" s="134" t="s">
        <v>89</v>
      </c>
      <c r="G404" s="134" t="s">
        <v>61</v>
      </c>
      <c r="H404" s="134" t="s">
        <v>14</v>
      </c>
      <c r="I404" s="134" t="s">
        <v>13</v>
      </c>
      <c r="J404" s="135">
        <v>42318</v>
      </c>
      <c r="K404" s="136">
        <v>6.47</v>
      </c>
      <c r="L404" s="137"/>
      <c r="M404" s="137"/>
      <c r="N404" s="137"/>
      <c r="O404" s="137"/>
      <c r="P404" s="134">
        <v>0</v>
      </c>
      <c r="Q404" s="134">
        <v>0</v>
      </c>
      <c r="R404" s="134">
        <v>0</v>
      </c>
      <c r="S404" s="134">
        <v>0</v>
      </c>
      <c r="T404" s="134">
        <v>0</v>
      </c>
      <c r="U404" s="134">
        <v>0</v>
      </c>
      <c r="V404" s="138"/>
      <c r="W404" s="139"/>
      <c r="X404" s="137"/>
      <c r="Y404" s="137" t="s">
        <v>14</v>
      </c>
      <c r="Z404" s="137" t="s">
        <v>14</v>
      </c>
      <c r="AA404" s="131">
        <f>IF(ISBLANK(#REF!),"",IF(K404&gt;5,ROUND(0.5*(K404-5),2),0))</f>
        <v>0.74</v>
      </c>
      <c r="AB404" s="131">
        <f>IF(ISBLANK(#REF!),"",IF(L404="ΝΑΙ",6,(IF(M404="ΝΑΙ",4,0))))</f>
        <v>0</v>
      </c>
      <c r="AC404" s="131">
        <f>IF(ISBLANK(#REF!),"",IF(E404="ΠΕ23",IF(N404="ΝΑΙ",3,(IF(O404="ΝΑΙ",2,0))),IF(N404="ΝΑΙ",3,(IF(O404="ΝΑΙ",2,0)))))</f>
        <v>0</v>
      </c>
      <c r="AD404" s="131">
        <f>IF(ISBLANK(#REF!),"",MAX(AB404:AC404))</f>
        <v>0</v>
      </c>
      <c r="AE404" s="131">
        <f>IF(ISBLANK(#REF!),"",MIN(3,0.5*INT((P404*12+Q404+ROUND(R404/30,0))/6)))</f>
        <v>0</v>
      </c>
      <c r="AF404" s="131">
        <f>IF(ISBLANK(#REF!),"",0.25*(S404*12+T404+ROUND(U404/30,0)))</f>
        <v>0</v>
      </c>
      <c r="AG404" s="132">
        <f>IF(ISBLANK(#REF!),"",IF(V404&gt;=67%,7,0))</f>
        <v>0</v>
      </c>
      <c r="AH404" s="132">
        <f>IF(ISBLANK(#REF!),"",IF(W404&gt;=1,7,0))</f>
        <v>0</v>
      </c>
      <c r="AI404" s="132">
        <f>IF(ISBLANK(#REF!),"",IF(X404="ΠΟΛΥΤΕΚΝΟΣ",7,IF(X404="ΤΡΙΤΕΚΝΟΣ",3,0)))</f>
        <v>0</v>
      </c>
      <c r="AJ404" s="132">
        <f>IF(ISBLANK(#REF!),"",MAX(AG404:AI404))</f>
        <v>0</v>
      </c>
      <c r="AK404" s="187">
        <f>IF(ISBLANK(#REF!),"",AA404+SUM(AD404:AF404,AJ404))</f>
        <v>0.74</v>
      </c>
    </row>
    <row r="405" spans="1:37" s="134" customFormat="1">
      <c r="A405" s="115">
        <f>IF(ISBLANK(#REF!),"",IF(ISNUMBER(A404),A404+1,1))</f>
        <v>395</v>
      </c>
      <c r="B405" s="134" t="s">
        <v>750</v>
      </c>
      <c r="C405" s="134" t="s">
        <v>98</v>
      </c>
      <c r="D405" s="134" t="s">
        <v>313</v>
      </c>
      <c r="E405" s="134" t="s">
        <v>44</v>
      </c>
      <c r="F405" s="134" t="s">
        <v>89</v>
      </c>
      <c r="G405" s="134" t="s">
        <v>61</v>
      </c>
      <c r="H405" s="134" t="s">
        <v>14</v>
      </c>
      <c r="I405" s="134" t="s">
        <v>13</v>
      </c>
      <c r="J405" s="135">
        <v>38516</v>
      </c>
      <c r="K405" s="136">
        <v>6.4</v>
      </c>
      <c r="L405" s="137"/>
      <c r="M405" s="137"/>
      <c r="N405" s="137"/>
      <c r="O405" s="137"/>
      <c r="P405" s="134">
        <v>0</v>
      </c>
      <c r="Q405" s="134">
        <v>0</v>
      </c>
      <c r="R405" s="134">
        <v>0</v>
      </c>
      <c r="S405" s="134">
        <v>0</v>
      </c>
      <c r="T405" s="134">
        <v>0</v>
      </c>
      <c r="U405" s="134">
        <v>0</v>
      </c>
      <c r="V405" s="138"/>
      <c r="W405" s="139"/>
      <c r="X405" s="137"/>
      <c r="Y405" s="137" t="s">
        <v>14</v>
      </c>
      <c r="Z405" s="137" t="s">
        <v>14</v>
      </c>
      <c r="AA405" s="131">
        <f>IF(ISBLANK(#REF!),"",IF(K405&gt;5,ROUND(0.5*(K405-5),2),0))</f>
        <v>0.7</v>
      </c>
      <c r="AB405" s="131">
        <f>IF(ISBLANK(#REF!),"",IF(L405="ΝΑΙ",6,(IF(M405="ΝΑΙ",4,0))))</f>
        <v>0</v>
      </c>
      <c r="AC405" s="131">
        <f>IF(ISBLANK(#REF!),"",IF(E405="ΠΕ23",IF(N405="ΝΑΙ",3,(IF(O405="ΝΑΙ",2,0))),IF(N405="ΝΑΙ",3,(IF(O405="ΝΑΙ",2,0)))))</f>
        <v>0</v>
      </c>
      <c r="AD405" s="131">
        <f>IF(ISBLANK(#REF!),"",MAX(AB405:AC405))</f>
        <v>0</v>
      </c>
      <c r="AE405" s="131">
        <f>IF(ISBLANK(#REF!),"",MIN(3,0.5*INT((P405*12+Q405+ROUND(R405/30,0))/6)))</f>
        <v>0</v>
      </c>
      <c r="AF405" s="131">
        <f>IF(ISBLANK(#REF!),"",0.25*(S405*12+T405+ROUND(U405/30,0)))</f>
        <v>0</v>
      </c>
      <c r="AG405" s="132">
        <f>IF(ISBLANK(#REF!),"",IF(V405&gt;=67%,7,0))</f>
        <v>0</v>
      </c>
      <c r="AH405" s="132">
        <f>IF(ISBLANK(#REF!),"",IF(W405&gt;=1,7,0))</f>
        <v>0</v>
      </c>
      <c r="AI405" s="132">
        <f>IF(ISBLANK(#REF!),"",IF(X405="ΠΟΛΥΤΕΚΝΟΣ",7,IF(X405="ΤΡΙΤΕΚΝΟΣ",3,0)))</f>
        <v>0</v>
      </c>
      <c r="AJ405" s="132">
        <f>IF(ISBLANK(#REF!),"",MAX(AG405:AI405))</f>
        <v>0</v>
      </c>
      <c r="AK405" s="187">
        <f>IF(ISBLANK(#REF!),"",AA405+SUM(AD405:AF405,AJ405))</f>
        <v>0.7</v>
      </c>
    </row>
    <row r="406" spans="1:37" s="134" customFormat="1">
      <c r="A406" s="115">
        <f>IF(ISBLANK(#REF!),"",IF(ISNUMBER(A405),A405+1,1))</f>
        <v>396</v>
      </c>
      <c r="B406" s="134" t="s">
        <v>726</v>
      </c>
      <c r="C406" s="134" t="s">
        <v>195</v>
      </c>
      <c r="D406" s="134" t="s">
        <v>130</v>
      </c>
      <c r="E406" s="134" t="s">
        <v>44</v>
      </c>
      <c r="F406" s="134" t="s">
        <v>89</v>
      </c>
      <c r="G406" s="134" t="s">
        <v>61</v>
      </c>
      <c r="H406" s="134" t="s">
        <v>14</v>
      </c>
      <c r="I406" s="134" t="s">
        <v>13</v>
      </c>
      <c r="J406" s="135">
        <v>41205</v>
      </c>
      <c r="K406" s="136">
        <v>6.31</v>
      </c>
      <c r="L406" s="137"/>
      <c r="M406" s="137"/>
      <c r="N406" s="137"/>
      <c r="O406" s="137"/>
      <c r="P406" s="134">
        <v>0</v>
      </c>
      <c r="Q406" s="134">
        <v>5</v>
      </c>
      <c r="R406" s="134">
        <v>0</v>
      </c>
      <c r="S406" s="134">
        <v>0</v>
      </c>
      <c r="T406" s="134">
        <v>0</v>
      </c>
      <c r="U406" s="134">
        <v>0</v>
      </c>
      <c r="V406" s="138"/>
      <c r="W406" s="139"/>
      <c r="X406" s="137"/>
      <c r="Y406" s="137" t="s">
        <v>14</v>
      </c>
      <c r="Z406" s="137" t="s">
        <v>14</v>
      </c>
      <c r="AA406" s="131">
        <f>IF(ISBLANK(#REF!),"",IF(K406&gt;5,ROUND(0.5*(K406-5),2),0))</f>
        <v>0.66</v>
      </c>
      <c r="AB406" s="131">
        <f>IF(ISBLANK(#REF!),"",IF(L406="ΝΑΙ",6,(IF(M406="ΝΑΙ",4,0))))</f>
        <v>0</v>
      </c>
      <c r="AC406" s="131">
        <f>IF(ISBLANK(#REF!),"",IF(E406="ΠΕ23",IF(N406="ΝΑΙ",3,(IF(O406="ΝΑΙ",2,0))),IF(N406="ΝΑΙ",3,(IF(O406="ΝΑΙ",2,0)))))</f>
        <v>0</v>
      </c>
      <c r="AD406" s="131">
        <f>IF(ISBLANK(#REF!),"",MAX(AB406:AC406))</f>
        <v>0</v>
      </c>
      <c r="AE406" s="131">
        <f>IF(ISBLANK(#REF!),"",MIN(3,0.5*INT((P406*12+Q406+ROUND(R406/30,0))/6)))</f>
        <v>0</v>
      </c>
      <c r="AF406" s="131">
        <f>IF(ISBLANK(#REF!),"",0.25*(S406*12+T406+ROUND(U406/30,0)))</f>
        <v>0</v>
      </c>
      <c r="AG406" s="132">
        <f>IF(ISBLANK(#REF!),"",IF(V406&gt;=67%,7,0))</f>
        <v>0</v>
      </c>
      <c r="AH406" s="132">
        <f>IF(ISBLANK(#REF!),"",IF(W406&gt;=1,7,0))</f>
        <v>0</v>
      </c>
      <c r="AI406" s="132">
        <f>IF(ISBLANK(#REF!),"",IF(X406="ΠΟΛΥΤΕΚΝΟΣ",7,IF(X406="ΤΡΙΤΕΚΝΟΣ",3,0)))</f>
        <v>0</v>
      </c>
      <c r="AJ406" s="132">
        <f>IF(ISBLANK(#REF!),"",MAX(AG406:AI406))</f>
        <v>0</v>
      </c>
      <c r="AK406" s="187">
        <f>IF(ISBLANK(#REF!),"",AA406+SUM(AD406:AF406,AJ406))</f>
        <v>0.66</v>
      </c>
    </row>
    <row r="407" spans="1:37" s="134" customFormat="1">
      <c r="A407" s="115">
        <f>IF(ISBLANK(#REF!),"",IF(ISNUMBER(A406),A406+1,1))</f>
        <v>397</v>
      </c>
      <c r="B407" s="134" t="s">
        <v>804</v>
      </c>
      <c r="C407" s="134" t="s">
        <v>98</v>
      </c>
      <c r="D407" s="134" t="s">
        <v>127</v>
      </c>
      <c r="E407" s="134" t="s">
        <v>44</v>
      </c>
      <c r="F407" s="134" t="s">
        <v>89</v>
      </c>
      <c r="G407" s="134" t="s">
        <v>61</v>
      </c>
      <c r="H407" s="134" t="s">
        <v>14</v>
      </c>
      <c r="I407" s="134" t="s">
        <v>13</v>
      </c>
      <c r="J407" s="135">
        <v>41374</v>
      </c>
      <c r="K407" s="136">
        <v>6.26</v>
      </c>
      <c r="L407" s="137"/>
      <c r="M407" s="137"/>
      <c r="N407" s="137"/>
      <c r="O407" s="137"/>
      <c r="P407" s="134">
        <v>0</v>
      </c>
      <c r="Q407" s="134">
        <v>5</v>
      </c>
      <c r="R407" s="134">
        <v>0</v>
      </c>
      <c r="S407" s="134">
        <v>0</v>
      </c>
      <c r="T407" s="134">
        <v>0</v>
      </c>
      <c r="U407" s="134">
        <v>0</v>
      </c>
      <c r="V407" s="138"/>
      <c r="W407" s="139"/>
      <c r="X407" s="137"/>
      <c r="Y407" s="137" t="s">
        <v>14</v>
      </c>
      <c r="Z407" s="137" t="s">
        <v>14</v>
      </c>
      <c r="AA407" s="150">
        <f>IF(ISBLANK(#REF!),"",IF(K407&gt;5,ROUND(0.5*(K407-5),2),0))</f>
        <v>0.63</v>
      </c>
      <c r="AB407" s="150">
        <f>IF(ISBLANK(#REF!),"",IF(L407="ΝΑΙ",6,(IF(M407="ΝΑΙ",4,0))))</f>
        <v>0</v>
      </c>
      <c r="AC407" s="131">
        <f>IF(ISBLANK(#REF!),"",IF(E407="ΠΕ23",IF(N407="ΝΑΙ",3,(IF(O407="ΝΑΙ",2,0))),IF(N407="ΝΑΙ",3,(IF(O407="ΝΑΙ",2,0)))))</f>
        <v>0</v>
      </c>
      <c r="AD407" s="131">
        <f>IF(ISBLANK(#REF!),"",MAX(AB407:AC407))</f>
        <v>0</v>
      </c>
      <c r="AE407" s="150">
        <f>IF(ISBLANK(#REF!),"",MIN(3,0.5*INT((P407*12+Q407+ROUND(R407/30,0))/6)))</f>
        <v>0</v>
      </c>
      <c r="AF407" s="150">
        <f>IF(ISBLANK(#REF!),"",0.25*(S407*12+T407+ROUND(U407/30,0)))</f>
        <v>0</v>
      </c>
      <c r="AG407" s="150">
        <f>IF(ISBLANK(#REF!),"",IF(V407&gt;=67%,7,0))</f>
        <v>0</v>
      </c>
      <c r="AH407" s="150">
        <f>IF(ISBLANK(#REF!),"",IF(W407&gt;=1,7,0))</f>
        <v>0</v>
      </c>
      <c r="AI407" s="150">
        <f>IF(ISBLANK(#REF!),"",IF(X407="ΠΟΛΥΤΕΚΝΟΣ",7,IF(X407="ΤΡΙΤΕΚΝΟΣ",3,0)))</f>
        <v>0</v>
      </c>
      <c r="AJ407" s="150">
        <f>IF(ISBLANK(#REF!),"",MAX(AG407:AI407))</f>
        <v>0</v>
      </c>
      <c r="AK407" s="187">
        <f>IF(ISBLANK(#REF!),"",AA407+SUM(AD407:AF407,AJ407))</f>
        <v>0.63</v>
      </c>
    </row>
  </sheetData>
  <mergeCells count="8">
    <mergeCell ref="Y9:Z9"/>
    <mergeCell ref="AA9:AJ9"/>
    <mergeCell ref="C2:I2"/>
    <mergeCell ref="B9:D9"/>
    <mergeCell ref="E9:J9"/>
    <mergeCell ref="K9:O9"/>
    <mergeCell ref="P9:U9"/>
    <mergeCell ref="V9:X9"/>
  </mergeCells>
  <conditionalFormatting sqref="E1:I10">
    <cfRule type="expression" dxfId="29" priority="30">
      <formula>OR(AND($E1&lt;&gt;"ΠΕ23",$H1="ΝΑΙ",$I1="ΕΠΙΚΟΥΡΙΚΟΣ"),AND($E1&lt;&gt;"ΠΕ23",$H1="ΌΧΙ",$I1="ΚΥΡΙΟΣ"))</formula>
    </cfRule>
  </conditionalFormatting>
  <conditionalFormatting sqref="E1:G10">
    <cfRule type="expression" dxfId="28" priority="29">
      <formula>OR(AND($E1&lt;&gt;"ΠΕ25",$F1="ΑΕΙ",$G1="ΑΠΑΙΤΕΙΤΑΙ"),AND($E1&lt;&gt;"ΠΕ25",$E1&lt;&gt;"ΠΕ23",$F1="ΤΕΙ",$G1="ΔΕΝ ΑΠΑΙΤΕΙΤΑΙ"))</formula>
    </cfRule>
  </conditionalFormatting>
  <conditionalFormatting sqref="H1:H10 E1:E10">
    <cfRule type="expression" dxfId="27" priority="28">
      <formula>AND($E1="ΠΕ23",$H1="ΌΧΙ")</formula>
    </cfRule>
  </conditionalFormatting>
  <conditionalFormatting sqref="G1:G10 E1:E10">
    <cfRule type="expression" dxfId="26" priority="27">
      <formula>OR(AND($E1="ΠΕ23",$G1="ΑΠΑΙΤΕΙΤΑΙ"),AND($E1="ΠΕ25",$G1="ΔΕΝ ΑΠΑΙΤΕΙΤΑΙ"))</formula>
    </cfRule>
  </conditionalFormatting>
  <conditionalFormatting sqref="G1:H10">
    <cfRule type="expression" dxfId="25" priority="26">
      <formula>AND($G1="ΔΕΝ ΑΠΑΙΤΕΙΤΑΙ",$H1="ΌΧΙ")</formula>
    </cfRule>
  </conditionalFormatting>
  <conditionalFormatting sqref="E1:F10">
    <cfRule type="expression" dxfId="24" priority="25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75 E173:I407">
    <cfRule type="expression" dxfId="23" priority="24">
      <formula>OR(AND($E11&lt;&gt;"ΠΕ23",$H11="ΝΑΙ",$I11="ΕΠΙΚΟΥΡΙΚΟΣ"),AND($E11&lt;&gt;"ΠΕ23",$H11="ΌΧΙ",$I11="ΚΥΡΙΟΣ"))</formula>
    </cfRule>
  </conditionalFormatting>
  <conditionalFormatting sqref="E11:G75 E173:G407">
    <cfRule type="expression" dxfId="22" priority="23">
      <formula>OR(AND($E11&lt;&gt;"ΠΕ25",$F11="ΑΕΙ",$G11="ΑΠΑΙΤΕΙΤΑΙ"),AND($E11&lt;&gt;"ΠΕ25",$E11&lt;&gt;"ΠΕ23",$F11="ΤΕΙ",$G11="ΔΕΝ ΑΠΑΙΤΕΙΤΑΙ"))</formula>
    </cfRule>
  </conditionalFormatting>
  <conditionalFormatting sqref="H11:H75 H173:H407 E11:E75 E77:E407">
    <cfRule type="expression" dxfId="21" priority="22">
      <formula>AND($E11="ΠΕ23",$H11="ΌΧΙ")</formula>
    </cfRule>
  </conditionalFormatting>
  <conditionalFormatting sqref="G11:G75 G173:G407 E11:E75 E77:E407">
    <cfRule type="expression" dxfId="20" priority="21">
      <formula>OR(AND($E11="ΠΕ23",$G11="ΑΠΑΙΤΕΙΤΑΙ"),AND($E11="ΠΕ25",$G11="ΔΕΝ ΑΠΑΙΤΕΙΤΑΙ"))</formula>
    </cfRule>
  </conditionalFormatting>
  <conditionalFormatting sqref="G11:H75 G173:H407">
    <cfRule type="expression" dxfId="19" priority="20">
      <formula>AND($G11="ΔΕΝ ΑΠΑΙΤΕΙΤΑΙ",$H11="ΌΧΙ")</formula>
    </cfRule>
  </conditionalFormatting>
  <conditionalFormatting sqref="E11:F75 E173:F407">
    <cfRule type="expression" dxfId="18" priority="1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75">
    <cfRule type="expression" dxfId="17" priority="18">
      <formula>OR(AND($E11&lt;&gt;"ΠΕ23",$H11="ΝΑΙ",$I11="ΕΠΙΚΟΥΡΙΚΟΣ"),AND($E11&lt;&gt;"ΠΕ23",$H11="ΌΧΙ",$I11="ΚΥΡΙΟΣ"))</formula>
    </cfRule>
  </conditionalFormatting>
  <conditionalFormatting sqref="E11:G75">
    <cfRule type="expression" dxfId="16" priority="17">
      <formula>OR(AND($E11&lt;&gt;"ΠΕ25",$F11="ΑΕΙ",$G11="ΑΠΑΙΤΕΙΤΑΙ"),AND($E11&lt;&gt;"ΠΕ25",$E11&lt;&gt;"ΠΕ23",$F11="ΤΕΙ",$G11="ΔΕΝ ΑΠΑΙΤΕΙΤΑΙ"))</formula>
    </cfRule>
  </conditionalFormatting>
  <conditionalFormatting sqref="H11:H75">
    <cfRule type="expression" dxfId="15" priority="16">
      <formula>AND($E11="ΠΕ23",$H11="ΌΧΙ")</formula>
    </cfRule>
  </conditionalFormatting>
  <conditionalFormatting sqref="G11:G75">
    <cfRule type="expression" dxfId="14" priority="15">
      <formula>OR(AND($E11="ΠΕ23",$G11="ΑΠΑΙΤΕΙΤΑΙ"),AND($E11="ΠΕ25",$G11="ΔΕΝ ΑΠΑΙΤΕΙΤΑΙ"))</formula>
    </cfRule>
  </conditionalFormatting>
  <conditionalFormatting sqref="G11:H75">
    <cfRule type="expression" dxfId="13" priority="14">
      <formula>AND($G11="ΔΕΝ ΑΠΑΙΤΕΙΤΑΙ",$H11="ΌΧΙ")</formula>
    </cfRule>
  </conditionalFormatting>
  <conditionalFormatting sqref="E11:F75">
    <cfRule type="expression" dxfId="12" priority="13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77:I172">
    <cfRule type="expression" dxfId="11" priority="12">
      <formula>OR(AND($E77&lt;&gt;"ΠΕ23",$H77="ΝΑΙ",$I77="ΕΠΙΚΟΥΡΙΚΟΣ"),AND($E77&lt;&gt;"ΠΕ23",$H77="ΌΧΙ",$I77="ΚΥΡΙΟΣ"))</formula>
    </cfRule>
  </conditionalFormatting>
  <conditionalFormatting sqref="E77:G172">
    <cfRule type="expression" dxfId="10" priority="11">
      <formula>OR(AND($E77&lt;&gt;"ΠΕ25",$F77="ΑΕΙ",$G77="ΑΠΑΙΤΕΙΤΑΙ"),AND($E77&lt;&gt;"ΠΕ25",$E77&lt;&gt;"ΠΕ23",$F77="ΤΕΙ",$G77="ΔΕΝ ΑΠΑΙΤΕΙΤΑΙ"))</formula>
    </cfRule>
  </conditionalFormatting>
  <conditionalFormatting sqref="H77:H172">
    <cfRule type="expression" dxfId="9" priority="10">
      <formula>AND($E77="ΠΕ23",$H77="ΌΧΙ")</formula>
    </cfRule>
  </conditionalFormatting>
  <conditionalFormatting sqref="G77:G172">
    <cfRule type="expression" dxfId="8" priority="9">
      <formula>OR(AND($E77="ΠΕ23",$G77="ΑΠΑΙΤΕΙΤΑΙ"),AND($E77="ΠΕ25",$G77="ΔΕΝ ΑΠΑΙΤΕΙΤΑΙ"))</formula>
    </cfRule>
  </conditionalFormatting>
  <conditionalFormatting sqref="G77:H172">
    <cfRule type="expression" dxfId="7" priority="8">
      <formula>AND($G77="ΔΕΝ ΑΠΑΙΤΕΙΤΑΙ",$H77="ΌΧΙ")</formula>
    </cfRule>
  </conditionalFormatting>
  <conditionalFormatting sqref="E77:F172">
    <cfRule type="expression" dxfId="6" priority="7">
      <formula>OR(AND($E77="ΠΕ22",$F77="ΤΕΙ"),AND($E77="ΠΕ23",$F77="ΤΕΙ"),AND($E77="ΠΕ24",$F77="ΤΕΙ"),AND(LEFT($E77,4)="ΠΕ31",$F77="ΤΕΙ"),AND($E77="ΠΕ28",$F77="ΑΕΙ"),AND($E77="ΠΕ29",$F77="ΑΕΙ"))</formula>
    </cfRule>
  </conditionalFormatting>
  <conditionalFormatting sqref="E275:I368">
    <cfRule type="expression" dxfId="5" priority="6">
      <formula>OR(AND($E275&lt;&gt;"ΠΕ23",$H275="ΝΑΙ",$I275="ΕΠΙΚΟΥΡΙΚΟΣ"),AND($E275&lt;&gt;"ΠΕ23",$H275="ΌΧΙ",$I275="ΚΥΡΙΟΣ"))</formula>
    </cfRule>
  </conditionalFormatting>
  <conditionalFormatting sqref="E275:G368">
    <cfRule type="expression" dxfId="4" priority="5">
      <formula>OR(AND($E275&lt;&gt;"ΠΕ25",$F275="ΑΕΙ",$G275="ΑΠΑΙΤΕΙΤΑΙ"),AND($E275&lt;&gt;"ΠΕ25",$E275&lt;&gt;"ΠΕ23",$F275="ΤΕΙ",$G275="ΔΕΝ ΑΠΑΙΤΕΙΤΑΙ"))</formula>
    </cfRule>
  </conditionalFormatting>
  <conditionalFormatting sqref="H275:H368">
    <cfRule type="expression" dxfId="3" priority="4">
      <formula>AND($E275="ΠΕ23",$H275="ΌΧΙ")</formula>
    </cfRule>
  </conditionalFormatting>
  <conditionalFormatting sqref="G275:G368">
    <cfRule type="expression" dxfId="2" priority="3">
      <formula>OR(AND($E275="ΠΕ23",$G275="ΑΠΑΙΤΕΙΤΑΙ"),AND($E275="ΠΕ25",$G275="ΔΕΝ ΑΠΑΙΤΕΙΤΑΙ"))</formula>
    </cfRule>
  </conditionalFormatting>
  <conditionalFormatting sqref="G275:H368">
    <cfRule type="expression" dxfId="1" priority="2">
      <formula>AND($G275="ΔΕΝ ΑΠΑΙΤΕΙΤΑΙ",$H275="ΌΧΙ")</formula>
    </cfRule>
  </conditionalFormatting>
  <conditionalFormatting sqref="E275:F368">
    <cfRule type="expression" dxfId="0" priority="1">
      <formula>OR(AND($E275="ΠΕ22",$F275="ΤΕΙ"),AND($E275="ΠΕ23",$F275="ΤΕΙ"),AND($E275="ΠΕ24",$F275="ΤΕΙ"),AND(LEFT($E275,4)="ΠΕ31",$F275="ΤΕΙ"),AND($E275="ΠΕ28",$F275="ΑΕΙ"),AND($E275="ΠΕ29",$F275="ΑΕΙ"))</formula>
    </cfRule>
  </conditionalFormatting>
  <dataValidations count="12">
    <dataValidation type="whole" operator="greaterThanOrEqual" allowBlank="1" showInputMessage="1" showErrorMessage="1" sqref="W11:W75 W77:W407">
      <formula1>0</formula1>
    </dataValidation>
    <dataValidation type="list" allowBlank="1" showInputMessage="1" showErrorMessage="1" sqref="F11:F75 F77:F407">
      <formula1>ΑΕΙ_ΤΕΙ</formula1>
    </dataValidation>
    <dataValidation type="list" allowBlank="1" showInputMessage="1" showErrorMessage="1" sqref="G11:G75 G77:G407">
      <formula1>ΑΠΑΙΤΕΙΤΑΙ_ΔΕΝ_ΑΠΑΙΤΕΙΤΑΙ</formula1>
    </dataValidation>
    <dataValidation type="list" allowBlank="1" showInputMessage="1" showErrorMessage="1" sqref="E11:E75 E77:E407">
      <formula1>ΚΛΑΔΟΣ_ΕΕΠ</formula1>
    </dataValidation>
    <dataValidation type="decimal" allowBlank="1" showInputMessage="1" showErrorMessage="1" sqref="K11:K75 K77:K407">
      <formula1>0</formula1>
      <formula2>10</formula2>
    </dataValidation>
    <dataValidation type="list" allowBlank="1" showInputMessage="1" showErrorMessage="1" sqref="X11:X75 X77:X407">
      <formula1>ΠΟΛΥΤΕΚΝΟΣ_ΤΡΙΤΕΚΝΟΣ</formula1>
    </dataValidation>
    <dataValidation type="whole" allowBlank="1" showInputMessage="1" showErrorMessage="1" sqref="R11:R75 U11:U75 R77:R407 U77:U407">
      <formula1>0</formula1>
      <formula2>29</formula2>
    </dataValidation>
    <dataValidation type="whole" allowBlank="1" showInputMessage="1" showErrorMessage="1" sqref="Q11:Q75 T11:T75 Q77:Q407 T77:T407">
      <formula1>0</formula1>
      <formula2>11</formula2>
    </dataValidation>
    <dataValidation type="whole" allowBlank="1" showInputMessage="1" showErrorMessage="1" sqref="P11:P75 S11:S75 P77:P407 S77:S407">
      <formula1>0</formula1>
      <formula2>40</formula2>
    </dataValidation>
    <dataValidation type="list" allowBlank="1" showInputMessage="1" showErrorMessage="1" sqref="H11:H75 L11:O75 Y11:Z75 L77:O407 H77:H407 Y77:Z407">
      <formula1>NAI_OXI</formula1>
    </dataValidation>
    <dataValidation type="list" allowBlank="1" showInputMessage="1" showErrorMessage="1" sqref="I11:I75 I77:I407">
      <formula1>ΚΑΤΗΓΟΡΙΑ_ΠΙΝΑΚΑ</formula1>
    </dataValidation>
    <dataValidation type="decimal" allowBlank="1" showInputMessage="1" showErrorMessage="1" sqref="V77:V407 V11:V75">
      <formula1>0</formula1>
      <formula2>1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workbookViewId="0">
      <selection activeCell="C24" sqref="C24"/>
    </sheetView>
  </sheetViews>
  <sheetFormatPr defaultRowHeight="15"/>
  <cols>
    <col min="2" max="2" width="17.140625" customWidth="1"/>
    <col min="3" max="3" width="18" customWidth="1"/>
    <col min="4" max="4" width="17.85546875" customWidth="1"/>
    <col min="5" max="5" width="23.7109375" customWidth="1"/>
    <col min="6" max="6" width="15.85546875" customWidth="1"/>
    <col min="16" max="16" width="13.5703125" customWidth="1"/>
  </cols>
  <sheetData>
    <row r="1" spans="1:25" s="8" customFormat="1">
      <c r="A1" s="32"/>
      <c r="B1" s="32"/>
      <c r="C1" s="32"/>
      <c r="D1" s="32"/>
      <c r="E1" s="32"/>
      <c r="F1" s="35"/>
      <c r="G1" s="34"/>
      <c r="H1" s="34"/>
      <c r="I1" s="34"/>
      <c r="J1" s="34"/>
      <c r="K1" s="32"/>
      <c r="L1" s="32"/>
      <c r="M1" s="32"/>
      <c r="N1" s="32"/>
      <c r="O1" s="32"/>
      <c r="P1" s="32"/>
      <c r="Q1" s="32"/>
      <c r="R1" s="32"/>
      <c r="S1" s="34"/>
      <c r="T1" s="34"/>
      <c r="U1" s="34"/>
      <c r="V1" s="32"/>
      <c r="W1" s="32"/>
      <c r="X1" s="32"/>
      <c r="Y1" s="32"/>
    </row>
    <row r="2" spans="1:25" s="8" customFormat="1">
      <c r="A2" s="32"/>
      <c r="B2" s="32"/>
      <c r="C2" s="210" t="s">
        <v>85</v>
      </c>
      <c r="D2" s="210"/>
      <c r="E2" s="210"/>
      <c r="F2" s="210"/>
      <c r="G2" s="210"/>
      <c r="H2" s="210"/>
      <c r="I2" s="34"/>
      <c r="J2" s="34"/>
      <c r="K2" s="32"/>
      <c r="L2" s="32"/>
      <c r="M2" s="32"/>
      <c r="N2" s="32"/>
      <c r="O2" s="32"/>
      <c r="P2" s="32"/>
      <c r="Q2" s="32"/>
      <c r="R2" s="32"/>
      <c r="S2" s="34"/>
      <c r="T2" s="34"/>
      <c r="U2" s="34"/>
      <c r="V2" s="32"/>
      <c r="W2" s="32"/>
      <c r="X2" s="32"/>
      <c r="Y2" s="32"/>
    </row>
    <row r="3" spans="1:25" s="8" customFormat="1">
      <c r="A3" s="32"/>
      <c r="B3" s="32"/>
      <c r="C3" s="32"/>
      <c r="D3" s="32"/>
      <c r="E3" s="32"/>
      <c r="F3" s="35"/>
      <c r="G3" s="34"/>
      <c r="H3" s="34"/>
      <c r="I3" s="34"/>
      <c r="J3" s="34"/>
      <c r="K3" s="32"/>
      <c r="L3" s="32"/>
      <c r="M3" s="32"/>
      <c r="N3" s="32"/>
      <c r="O3" s="32"/>
      <c r="P3" s="32"/>
      <c r="Q3" s="32"/>
      <c r="R3" s="32"/>
      <c r="S3" s="34"/>
      <c r="T3" s="34"/>
      <c r="U3" s="34"/>
      <c r="V3" s="32"/>
      <c r="W3" s="32"/>
      <c r="X3" s="32"/>
      <c r="Y3" s="32"/>
    </row>
    <row r="4" spans="1:25" s="8" customFormat="1">
      <c r="B4" s="223" t="s">
        <v>52</v>
      </c>
      <c r="C4" s="223"/>
      <c r="D4" s="223"/>
      <c r="E4" s="32"/>
      <c r="F4" s="35"/>
      <c r="G4" s="34"/>
      <c r="H4" s="34"/>
      <c r="I4" s="34"/>
      <c r="J4" s="34"/>
      <c r="K4" s="32"/>
      <c r="L4" s="32"/>
      <c r="M4" s="32"/>
      <c r="N4" s="32"/>
      <c r="O4" s="32"/>
      <c r="P4" s="32"/>
      <c r="Q4" s="32"/>
      <c r="R4" s="32"/>
      <c r="S4" s="34"/>
      <c r="T4" s="34"/>
      <c r="U4" s="34"/>
      <c r="V4" s="32"/>
      <c r="W4" s="32"/>
      <c r="X4" s="32"/>
      <c r="Y4" s="32"/>
    </row>
    <row r="5" spans="1:25" s="8" customFormat="1">
      <c r="B5" s="224" t="s">
        <v>53</v>
      </c>
      <c r="C5" s="224"/>
      <c r="D5" s="224"/>
      <c r="E5" s="32"/>
      <c r="F5" s="35"/>
      <c r="G5" s="34"/>
      <c r="H5" s="34"/>
      <c r="I5" s="34"/>
      <c r="J5" s="34"/>
      <c r="K5" s="32"/>
      <c r="L5" s="32"/>
      <c r="M5" s="32"/>
      <c r="N5" s="32"/>
      <c r="O5" s="32"/>
      <c r="P5" s="32"/>
      <c r="Q5" s="32"/>
      <c r="R5" s="32"/>
      <c r="S5" s="34"/>
      <c r="T5" s="34"/>
      <c r="U5" s="34"/>
      <c r="V5" s="32"/>
      <c r="W5" s="32"/>
      <c r="X5" s="32"/>
      <c r="Y5" s="32"/>
    </row>
    <row r="6" spans="1:25" s="8" customFormat="1">
      <c r="B6" s="224" t="s">
        <v>54</v>
      </c>
      <c r="C6" s="224"/>
      <c r="D6" s="224"/>
      <c r="E6" s="32"/>
      <c r="F6" s="35"/>
      <c r="G6" s="34"/>
      <c r="H6" s="34"/>
      <c r="I6" s="34"/>
      <c r="J6" s="34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2"/>
      <c r="W6" s="32"/>
      <c r="X6" s="32"/>
      <c r="Y6" s="32"/>
    </row>
    <row r="7" spans="1:25" s="8" customFormat="1">
      <c r="B7" s="224" t="s">
        <v>814</v>
      </c>
      <c r="C7" s="224"/>
      <c r="D7" s="224"/>
      <c r="E7" s="32"/>
      <c r="F7" s="35"/>
      <c r="G7" s="34"/>
      <c r="H7" s="34"/>
      <c r="I7" s="34"/>
      <c r="J7" s="34"/>
      <c r="K7" s="32"/>
      <c r="L7" s="32"/>
      <c r="M7" s="32"/>
      <c r="N7" s="32"/>
      <c r="O7" s="32"/>
      <c r="P7" s="32"/>
      <c r="Q7" s="32"/>
      <c r="R7" s="32"/>
      <c r="S7" s="34"/>
      <c r="T7" s="34"/>
      <c r="U7" s="34"/>
      <c r="V7" s="32"/>
      <c r="W7" s="32"/>
      <c r="X7" s="32"/>
      <c r="Y7" s="32"/>
    </row>
    <row r="8" spans="1:25" s="8" customFormat="1">
      <c r="A8" s="160"/>
      <c r="B8" s="32"/>
      <c r="C8" s="32"/>
      <c r="D8" s="32"/>
      <c r="E8" s="32"/>
      <c r="F8" s="35"/>
      <c r="G8" s="34"/>
      <c r="H8" s="34"/>
      <c r="I8" s="34"/>
      <c r="J8" s="34"/>
      <c r="K8" s="32"/>
      <c r="L8" s="32"/>
      <c r="M8" s="32"/>
      <c r="N8" s="32"/>
      <c r="O8" s="32"/>
      <c r="P8" s="32"/>
      <c r="Q8" s="32"/>
      <c r="R8" s="32"/>
      <c r="S8" s="34"/>
      <c r="T8" s="34"/>
      <c r="U8" s="34"/>
      <c r="V8" s="32"/>
      <c r="W8" s="32"/>
      <c r="X8" s="32"/>
      <c r="Y8" s="32"/>
    </row>
    <row r="9" spans="1:25" s="73" customFormat="1" ht="33.75" customHeight="1">
      <c r="A9" s="58"/>
      <c r="B9" s="225"/>
      <c r="C9" s="225"/>
      <c r="D9" s="225"/>
      <c r="E9" s="226" t="s">
        <v>82</v>
      </c>
      <c r="F9" s="227"/>
      <c r="G9" s="66" t="s">
        <v>83</v>
      </c>
      <c r="H9" s="217" t="s">
        <v>78</v>
      </c>
      <c r="I9" s="228"/>
      <c r="J9" s="228"/>
      <c r="K9" s="228"/>
      <c r="L9" s="228"/>
      <c r="M9" s="228"/>
      <c r="N9" s="218" t="s">
        <v>79</v>
      </c>
      <c r="O9" s="218"/>
      <c r="P9" s="218"/>
      <c r="Q9" s="159"/>
      <c r="R9" s="213" t="s">
        <v>81</v>
      </c>
      <c r="S9" s="221"/>
      <c r="T9" s="221"/>
      <c r="U9" s="221"/>
      <c r="V9" s="221"/>
      <c r="W9" s="221"/>
      <c r="X9" s="222"/>
      <c r="Y9" s="76"/>
    </row>
    <row r="10" spans="1:25" s="74" customFormat="1" ht="101.25" customHeight="1">
      <c r="A10" s="58" t="s">
        <v>86</v>
      </c>
      <c r="B10" s="59" t="s">
        <v>16</v>
      </c>
      <c r="C10" s="59" t="s">
        <v>17</v>
      </c>
      <c r="D10" s="59" t="s">
        <v>18</v>
      </c>
      <c r="E10" s="60" t="s">
        <v>33</v>
      </c>
      <c r="F10" s="61" t="s">
        <v>68</v>
      </c>
      <c r="G10" s="62" t="s">
        <v>19</v>
      </c>
      <c r="H10" s="64" t="s">
        <v>20</v>
      </c>
      <c r="I10" s="64" t="s">
        <v>21</v>
      </c>
      <c r="J10" s="64" t="s">
        <v>22</v>
      </c>
      <c r="K10" s="64" t="s">
        <v>23</v>
      </c>
      <c r="L10" s="64" t="s">
        <v>24</v>
      </c>
      <c r="M10" s="64" t="s">
        <v>25</v>
      </c>
      <c r="N10" s="65" t="s">
        <v>93</v>
      </c>
      <c r="O10" s="65" t="s">
        <v>91</v>
      </c>
      <c r="P10" s="65" t="s">
        <v>29</v>
      </c>
      <c r="Q10" s="67" t="s">
        <v>10</v>
      </c>
      <c r="R10" s="62" t="s">
        <v>75</v>
      </c>
      <c r="S10" s="63" t="s">
        <v>27</v>
      </c>
      <c r="T10" s="63" t="s">
        <v>28</v>
      </c>
      <c r="U10" s="64" t="s">
        <v>70</v>
      </c>
      <c r="V10" s="64" t="s">
        <v>71</v>
      </c>
      <c r="W10" s="64" t="s">
        <v>73</v>
      </c>
      <c r="X10" s="75" t="s">
        <v>72</v>
      </c>
      <c r="Y10" s="206" t="s">
        <v>34</v>
      </c>
    </row>
    <row r="11" spans="1:25" s="24" customFormat="1">
      <c r="A11" s="28">
        <f>IF(ISBLANK(#REF!),"",IF(ISNUMBER(A10),A10+1,1))</f>
        <v>1</v>
      </c>
      <c r="B11" s="16" t="s">
        <v>306</v>
      </c>
      <c r="C11" s="16" t="s">
        <v>136</v>
      </c>
      <c r="D11" s="16" t="s">
        <v>144</v>
      </c>
      <c r="E11" s="16" t="s">
        <v>74</v>
      </c>
      <c r="F11" s="88">
        <v>39576</v>
      </c>
      <c r="G11" s="54">
        <v>19</v>
      </c>
      <c r="H11" s="16">
        <v>0</v>
      </c>
      <c r="I11" s="16">
        <v>0</v>
      </c>
      <c r="J11" s="16">
        <v>0</v>
      </c>
      <c r="K11" s="16">
        <v>6</v>
      </c>
      <c r="L11" s="16">
        <v>6</v>
      </c>
      <c r="M11" s="16">
        <v>4</v>
      </c>
      <c r="N11" s="26"/>
      <c r="O11" s="87">
        <v>1</v>
      </c>
      <c r="P11" s="17"/>
      <c r="Q11" s="17"/>
      <c r="R11" s="23">
        <f>IF(ISBLANK(#REF!),"",IF(E11="ΤΕΕ-ΤΕΛ-ΕΠΛ-ΕΠΑΛ",IF(G11&gt;10,ROUND(0.5*(G11-10),2),0),IF(E11="ΙΕΚ-Τάξη μαθητείας ΕΠΑΛ",IF(G11&gt;10,ROUND(0.85*(G11-10),2),0))))</f>
        <v>7.65</v>
      </c>
      <c r="S11" s="23">
        <f>IF(ISBLANK(#REF!),"",MIN(3,0.5*INT((H11*12+I11+ROUND(J11/30,0))/6)))</f>
        <v>0</v>
      </c>
      <c r="T11" s="23">
        <f>IF(ISBLANK(#REF!),"",0.25*(K11*12+L11+ROUND(M11/30,0)))</f>
        <v>19.5</v>
      </c>
      <c r="U11" s="27">
        <f>IF(ISBLANK(#REF!),"",IF(N11&gt;=67%,7,0))</f>
        <v>0</v>
      </c>
      <c r="V11" s="27">
        <f>IF(ISBLANK(#REF!),"",IF(O11&gt;=1,7,0))</f>
        <v>7</v>
      </c>
      <c r="W11" s="27">
        <f>IF(ISBLANK(#REF!),"",IF(P11="ΠΟΛΥΤΕΚΝΟΣ",7,IF(P11="ΤΡΙΤΕΚΝΟΣ",3,0)))</f>
        <v>0</v>
      </c>
      <c r="X11" s="27">
        <f>IF(ISBLANK(#REF!),"",MAX(U11:W11))</f>
        <v>7</v>
      </c>
      <c r="Y11" s="189">
        <f>IF(ISBLANK(#REF!),"",SUM(R11:T11,X11))</f>
        <v>34.15</v>
      </c>
    </row>
    <row r="12" spans="1:25" s="8" customFormat="1">
      <c r="A12" s="28">
        <f>IF(ISBLANK(#REF!),"",IF(ISNUMBER(A11),A11+1,1))</f>
        <v>2</v>
      </c>
      <c r="B12" s="16" t="s">
        <v>172</v>
      </c>
      <c r="C12" s="16" t="s">
        <v>173</v>
      </c>
      <c r="D12" s="16" t="s">
        <v>107</v>
      </c>
      <c r="E12" s="16" t="s">
        <v>74</v>
      </c>
      <c r="F12" s="88">
        <v>36560</v>
      </c>
      <c r="G12" s="54">
        <v>20</v>
      </c>
      <c r="H12" s="16">
        <v>0</v>
      </c>
      <c r="I12" s="16">
        <v>0</v>
      </c>
      <c r="J12" s="16">
        <v>0</v>
      </c>
      <c r="K12" s="16">
        <v>7</v>
      </c>
      <c r="L12" s="16">
        <v>9</v>
      </c>
      <c r="M12" s="16">
        <v>27</v>
      </c>
      <c r="N12" s="26"/>
      <c r="O12" s="87"/>
      <c r="P12" s="17"/>
      <c r="Q12" s="17"/>
      <c r="R12" s="23">
        <f>IF(ISBLANK(#REF!),"",IF(E12="ΤΕΕ-ΤΕΛ-ΕΠΛ-ΕΠΑΛ",IF(G12&gt;10,ROUND(0.5*(G12-10),2),0),IF(E12="ΙΕΚ-Τάξη μαθητείας ΕΠΑΛ",IF(G12&gt;10,ROUND(0.85*(G12-10),2),0))))</f>
        <v>8.5</v>
      </c>
      <c r="S12" s="23">
        <f>IF(ISBLANK(#REF!),"",MIN(3,0.5*INT((H12*12+I12+ROUND(J12/30,0))/6)))</f>
        <v>0</v>
      </c>
      <c r="T12" s="23">
        <f>IF(ISBLANK(#REF!),"",0.25*(K12*12+L12+ROUND(M12/30,0)))</f>
        <v>23.5</v>
      </c>
      <c r="U12" s="27">
        <f>IF(ISBLANK(#REF!),"",IF(N12&gt;=67%,7,0))</f>
        <v>0</v>
      </c>
      <c r="V12" s="27">
        <f>IF(ISBLANK(#REF!),"",IF(O12&gt;=1,7,0))</f>
        <v>0</v>
      </c>
      <c r="W12" s="27">
        <f>IF(ISBLANK(#REF!),"",IF(P12="ΠΟΛΥΤΕΚΝΟΣ",7,IF(P12="ΤΡΙΤΕΚΝΟΣ",3,0)))</f>
        <v>0</v>
      </c>
      <c r="X12" s="27">
        <f>IF(ISBLANK(#REF!),"",MAX(U12:W12))</f>
        <v>0</v>
      </c>
      <c r="Y12" s="181">
        <f>IF(ISBLANK(#REF!),"",SUM(R12:T12,X12))</f>
        <v>32</v>
      </c>
    </row>
    <row r="13" spans="1:25" s="8" customFormat="1">
      <c r="A13" s="28">
        <f>IF(ISBLANK(#REF!),"",IF(ISNUMBER(A12),A12+1,1))</f>
        <v>3</v>
      </c>
      <c r="B13" s="16" t="s">
        <v>293</v>
      </c>
      <c r="C13" s="16" t="s">
        <v>294</v>
      </c>
      <c r="D13" s="16" t="s">
        <v>112</v>
      </c>
      <c r="E13" s="16" t="s">
        <v>74</v>
      </c>
      <c r="F13" s="88">
        <v>36560</v>
      </c>
      <c r="G13" s="54">
        <v>15</v>
      </c>
      <c r="H13" s="16">
        <v>3</v>
      </c>
      <c r="I13" s="16">
        <v>10</v>
      </c>
      <c r="J13" s="16">
        <v>17</v>
      </c>
      <c r="K13" s="16">
        <v>7</v>
      </c>
      <c r="L13" s="16">
        <v>11</v>
      </c>
      <c r="M13" s="16">
        <v>8</v>
      </c>
      <c r="N13" s="26"/>
      <c r="O13" s="87"/>
      <c r="P13" s="17"/>
      <c r="Q13" s="17"/>
      <c r="R13" s="23">
        <f>IF(ISBLANK(#REF!),"",IF(E13="ΤΕΕ-ΤΕΛ-ΕΠΛ-ΕΠΑΛ",IF(G13&gt;10,ROUND(0.5*(G13-10),2),0),IF(E13="ΙΕΚ-Τάξη μαθητείας ΕΠΑΛ",IF(G13&gt;10,ROUND(0.85*(G13-10),2),0))))</f>
        <v>4.25</v>
      </c>
      <c r="S13" s="23">
        <f>IF(ISBLANK(#REF!),"",MIN(3,0.5*INT((H13*12+I13+ROUND(J13/30,0))/6)))</f>
        <v>3</v>
      </c>
      <c r="T13" s="23">
        <f>IF(ISBLANK(#REF!),"",0.25*(K13*12+L13+ROUND(M13/30,0)))</f>
        <v>23.75</v>
      </c>
      <c r="U13" s="27">
        <f>IF(ISBLANK(#REF!),"",IF(N13&gt;=67%,7,0))</f>
        <v>0</v>
      </c>
      <c r="V13" s="27">
        <f>IF(ISBLANK(#REF!),"",IF(O13&gt;=1,7,0))</f>
        <v>0</v>
      </c>
      <c r="W13" s="27">
        <f>IF(ISBLANK(#REF!),"",IF(P13="ΠΟΛΥΤΕΚΝΟΣ",7,IF(P13="ΤΡΙΤΕΚΝΟΣ",3,0)))</f>
        <v>0</v>
      </c>
      <c r="X13" s="27">
        <f>IF(ISBLANK(#REF!),"",MAX(U13:W13))</f>
        <v>0</v>
      </c>
      <c r="Y13" s="181">
        <f>IF(ISBLANK(#REF!),"",SUM(R13:T13,X13))</f>
        <v>31</v>
      </c>
    </row>
    <row r="14" spans="1:25" s="8" customFormat="1">
      <c r="A14" s="28">
        <f>IF(ISBLANK(#REF!),"",IF(ISNUMBER(A13),A13+1,1))</f>
        <v>4</v>
      </c>
      <c r="B14" s="16" t="s">
        <v>208</v>
      </c>
      <c r="C14" s="16" t="s">
        <v>98</v>
      </c>
      <c r="D14" s="16" t="s">
        <v>107</v>
      </c>
      <c r="E14" s="16" t="s">
        <v>74</v>
      </c>
      <c r="F14" s="88">
        <v>38191</v>
      </c>
      <c r="G14" s="54">
        <v>18</v>
      </c>
      <c r="H14" s="16">
        <v>0</v>
      </c>
      <c r="I14" s="16">
        <v>0</v>
      </c>
      <c r="J14" s="16">
        <v>0</v>
      </c>
      <c r="K14" s="16">
        <v>7</v>
      </c>
      <c r="L14" s="16">
        <v>8</v>
      </c>
      <c r="M14" s="16">
        <v>29</v>
      </c>
      <c r="N14" s="26"/>
      <c r="O14" s="87"/>
      <c r="P14" s="17"/>
      <c r="Q14" s="17"/>
      <c r="R14" s="23">
        <f>IF(ISBLANK(#REF!),"",IF(E14="ΤΕΕ-ΤΕΛ-ΕΠΛ-ΕΠΑΛ",IF(G14&gt;10,ROUND(0.5*(G14-10),2),0),IF(E14="ΙΕΚ-Τάξη μαθητείας ΕΠΑΛ",IF(G14&gt;10,ROUND(0.85*(G14-10),2),0))))</f>
        <v>6.8</v>
      </c>
      <c r="S14" s="23">
        <f>IF(ISBLANK(#REF!),"",MIN(3,0.5*INT((H14*12+I14+ROUND(J14/30,0))/6)))</f>
        <v>0</v>
      </c>
      <c r="T14" s="23">
        <f>IF(ISBLANK(#REF!),"",0.25*(K14*12+L14+ROUND(M14/30,0)))</f>
        <v>23.25</v>
      </c>
      <c r="U14" s="27">
        <f>IF(ISBLANK(#REF!),"",IF(N14&gt;=67%,7,0))</f>
        <v>0</v>
      </c>
      <c r="V14" s="27">
        <f>IF(ISBLANK(#REF!),"",IF(O14&gt;=1,7,0))</f>
        <v>0</v>
      </c>
      <c r="W14" s="27">
        <f>IF(ISBLANK(#REF!),"",IF(P14="ΠΟΛΥΤΕΚΝΟΣ",7,IF(P14="ΤΡΙΤΕΚΝΟΣ",3,0)))</f>
        <v>0</v>
      </c>
      <c r="X14" s="27">
        <f>IF(ISBLANK(#REF!),"",MAX(U14:W14))</f>
        <v>0</v>
      </c>
      <c r="Y14" s="181">
        <f>IF(ISBLANK(#REF!),"",SUM(R14:T14,X14))</f>
        <v>30.05</v>
      </c>
    </row>
    <row r="15" spans="1:25" s="8" customFormat="1">
      <c r="A15" s="28">
        <f>IF(ISBLANK(#REF!),"",IF(ISNUMBER(A14),A14+1,1))</f>
        <v>5</v>
      </c>
      <c r="B15" s="16" t="s">
        <v>289</v>
      </c>
      <c r="C15" s="16" t="s">
        <v>290</v>
      </c>
      <c r="D15" s="16" t="s">
        <v>291</v>
      </c>
      <c r="E15" s="16" t="s">
        <v>74</v>
      </c>
      <c r="F15" s="88">
        <v>37084</v>
      </c>
      <c r="G15" s="54">
        <v>17</v>
      </c>
      <c r="H15" s="16">
        <v>0</v>
      </c>
      <c r="I15" s="16">
        <v>0</v>
      </c>
      <c r="J15" s="16">
        <v>0</v>
      </c>
      <c r="K15" s="16">
        <v>8</v>
      </c>
      <c r="L15" s="16">
        <v>0</v>
      </c>
      <c r="M15" s="16">
        <v>0</v>
      </c>
      <c r="N15" s="26"/>
      <c r="O15" s="87"/>
      <c r="P15" s="17"/>
      <c r="Q15" s="17"/>
      <c r="R15" s="23">
        <f>IF(ISBLANK(#REF!),"",IF(E15="ΤΕΕ-ΤΕΛ-ΕΠΛ-ΕΠΑΛ",IF(G15&gt;10,ROUND(0.5*(G15-10),2),0),IF(E15="ΙΕΚ-Τάξη μαθητείας ΕΠΑΛ",IF(G15&gt;10,ROUND(0.85*(G15-10),2),0))))</f>
        <v>5.95</v>
      </c>
      <c r="S15" s="23">
        <f>IF(ISBLANK(#REF!),"",MIN(3,0.5*INT((H15*12+I15+ROUND(J15/30,0))/6)))</f>
        <v>0</v>
      </c>
      <c r="T15" s="23">
        <f>IF(ISBLANK(#REF!),"",0.25*(K15*12+L15+ROUND(M15/30,0)))</f>
        <v>24</v>
      </c>
      <c r="U15" s="27">
        <f>IF(ISBLANK(#REF!),"",IF(N15&gt;=67%,7,0))</f>
        <v>0</v>
      </c>
      <c r="V15" s="27">
        <f>IF(ISBLANK(#REF!),"",IF(O15&gt;=1,7,0))</f>
        <v>0</v>
      </c>
      <c r="W15" s="27">
        <f>IF(ISBLANK(#REF!),"",IF(P15="ΠΟΛΥΤΕΚΝΟΣ",7,IF(P15="ΤΡΙΤΕΚΝΟΣ",3,0)))</f>
        <v>0</v>
      </c>
      <c r="X15" s="27">
        <f>IF(ISBLANK(#REF!),"",MAX(U15:W15))</f>
        <v>0</v>
      </c>
      <c r="Y15" s="181">
        <f>IF(ISBLANK(#REF!),"",SUM(R15:T15,X15))</f>
        <v>29.95</v>
      </c>
    </row>
    <row r="16" spans="1:25" s="8" customFormat="1">
      <c r="A16" s="28">
        <f>IF(ISBLANK(#REF!),"",IF(ISNUMBER(A15),A15+1,1))</f>
        <v>6</v>
      </c>
      <c r="B16" s="16" t="s">
        <v>292</v>
      </c>
      <c r="C16" s="16" t="s">
        <v>193</v>
      </c>
      <c r="D16" s="16" t="s">
        <v>107</v>
      </c>
      <c r="E16" s="16" t="s">
        <v>69</v>
      </c>
      <c r="F16" s="88">
        <v>35235</v>
      </c>
      <c r="G16" s="54">
        <v>19.641999999999999</v>
      </c>
      <c r="H16" s="16">
        <v>0</v>
      </c>
      <c r="I16" s="16">
        <v>0</v>
      </c>
      <c r="J16" s="16">
        <v>0</v>
      </c>
      <c r="K16" s="16">
        <v>4</v>
      </c>
      <c r="L16" s="16">
        <v>10</v>
      </c>
      <c r="M16" s="16">
        <v>27</v>
      </c>
      <c r="N16" s="26"/>
      <c r="O16" s="87"/>
      <c r="P16" s="17" t="s">
        <v>30</v>
      </c>
      <c r="Q16" s="17"/>
      <c r="R16" s="23">
        <f>IF(ISBLANK(#REF!),"",IF(E16="ΤΕΕ-ΤΕΛ-ΕΠΛ-ΕΠΑΛ",IF(G16&gt;10,ROUND(0.5*(G16-10),2),0),IF(E16="ΙΕΚ-Τάξη μαθητείας ΕΠΑΛ",IF(G16&gt;10,ROUND(0.85*(G16-10),2),0))))</f>
        <v>4.82</v>
      </c>
      <c r="S16" s="23">
        <f>IF(ISBLANK(#REF!),"",MIN(3,0.5*INT((H16*12+I16+ROUND(J16/30,0))/6)))</f>
        <v>0</v>
      </c>
      <c r="T16" s="23">
        <f>IF(ISBLANK(#REF!),"",0.25*(K16*12+L16+ROUND(M16/30,0)))</f>
        <v>14.75</v>
      </c>
      <c r="U16" s="27">
        <f>IF(ISBLANK(#REF!),"",IF(N16&gt;=67%,7,0))</f>
        <v>0</v>
      </c>
      <c r="V16" s="27">
        <f>IF(ISBLANK(#REF!),"",IF(O16&gt;=1,7,0))</f>
        <v>0</v>
      </c>
      <c r="W16" s="27">
        <f>IF(ISBLANK(#REF!),"",IF(P16="ΠΟΛΥΤΕΚΝΟΣ",7,IF(P16="ΤΡΙΤΕΚΝΟΣ",3,0)))</f>
        <v>7</v>
      </c>
      <c r="X16" s="27">
        <f>IF(ISBLANK(#REF!),"",MAX(U16:W16))</f>
        <v>7</v>
      </c>
      <c r="Y16" s="181">
        <f>IF(ISBLANK(#REF!),"",SUM(R16:T16,X16))</f>
        <v>26.57</v>
      </c>
    </row>
    <row r="17" spans="1:25" s="8" customFormat="1">
      <c r="A17" s="28">
        <f>IF(ISBLANK(#REF!),"",IF(ISNUMBER(A16),A16+1,1))</f>
        <v>7</v>
      </c>
      <c r="B17" s="16" t="s">
        <v>242</v>
      </c>
      <c r="C17" s="16" t="s">
        <v>151</v>
      </c>
      <c r="D17" s="16" t="s">
        <v>112</v>
      </c>
      <c r="E17" s="16" t="s">
        <v>69</v>
      </c>
      <c r="F17" s="88">
        <v>33774</v>
      </c>
      <c r="G17" s="54">
        <v>19.856999999999999</v>
      </c>
      <c r="H17" s="16">
        <v>0</v>
      </c>
      <c r="I17" s="16">
        <v>0</v>
      </c>
      <c r="J17" s="16">
        <v>0</v>
      </c>
      <c r="K17" s="16">
        <v>5</v>
      </c>
      <c r="L17" s="16">
        <v>8</v>
      </c>
      <c r="M17" s="16">
        <v>9</v>
      </c>
      <c r="N17" s="26"/>
      <c r="O17" s="87"/>
      <c r="P17" s="17" t="s">
        <v>31</v>
      </c>
      <c r="Q17" s="17"/>
      <c r="R17" s="23">
        <f>IF(ISBLANK(#REF!),"",IF(E17="ΤΕΕ-ΤΕΛ-ΕΠΛ-ΕΠΑΛ",IF(G17&gt;10,ROUND(0.5*(G17-10),2),0),IF(E17="ΙΕΚ-Τάξη μαθητείας ΕΠΑΛ",IF(G17&gt;10,ROUND(0.85*(G17-10),2),0))))</f>
        <v>4.93</v>
      </c>
      <c r="S17" s="23">
        <f>IF(ISBLANK(#REF!),"",MIN(3,0.5*INT((H17*12+I17+ROUND(J17/30,0))/6)))</f>
        <v>0</v>
      </c>
      <c r="T17" s="23">
        <f>IF(ISBLANK(#REF!),"",0.25*(K17*12+L17+ROUND(M17/30,0)))</f>
        <v>17</v>
      </c>
      <c r="U17" s="27">
        <f>IF(ISBLANK(#REF!),"",IF(N17&gt;=67%,7,0))</f>
        <v>0</v>
      </c>
      <c r="V17" s="27">
        <f>IF(ISBLANK(#REF!),"",IF(O17&gt;=1,7,0))</f>
        <v>0</v>
      </c>
      <c r="W17" s="27">
        <f>IF(ISBLANK(#REF!),"",IF(P17="ΠΟΛΥΤΕΚΝΟΣ",7,IF(P17="ΤΡΙΤΕΚΝΟΣ",3,0)))</f>
        <v>3</v>
      </c>
      <c r="X17" s="27">
        <f>IF(ISBLANK(#REF!),"",MAX(U17:W17))</f>
        <v>3</v>
      </c>
      <c r="Y17" s="181">
        <f>IF(ISBLANK(#REF!),"",SUM(R17:T17,X17))</f>
        <v>24.93</v>
      </c>
    </row>
    <row r="18" spans="1:25" s="8" customFormat="1">
      <c r="A18" s="28">
        <f>IF(ISBLANK(#REF!),"",IF(ISNUMBER(A17),A17+1,1))</f>
        <v>8</v>
      </c>
      <c r="B18" s="16" t="s">
        <v>320</v>
      </c>
      <c r="C18" s="16" t="s">
        <v>251</v>
      </c>
      <c r="D18" s="16" t="s">
        <v>127</v>
      </c>
      <c r="E18" s="16" t="s">
        <v>69</v>
      </c>
      <c r="F18" s="88">
        <v>37776</v>
      </c>
      <c r="G18" s="54">
        <v>14.272</v>
      </c>
      <c r="H18" s="16">
        <v>0</v>
      </c>
      <c r="I18" s="16">
        <v>0</v>
      </c>
      <c r="J18" s="16">
        <v>0</v>
      </c>
      <c r="K18" s="16">
        <v>7</v>
      </c>
      <c r="L18" s="16">
        <v>4</v>
      </c>
      <c r="M18" s="16">
        <v>17</v>
      </c>
      <c r="N18" s="26"/>
      <c r="O18" s="87"/>
      <c r="P18" s="17"/>
      <c r="Q18" s="17"/>
      <c r="R18" s="23">
        <f>IF(ISBLANK(#REF!),"",IF(E18="ΤΕΕ-ΤΕΛ-ΕΠΛ-ΕΠΑΛ",IF(G18&gt;10,ROUND(0.5*(G18-10),2),0),IF(E18="ΙΕΚ-Τάξη μαθητείας ΕΠΑΛ",IF(G18&gt;10,ROUND(0.85*(G18-10),2),0))))</f>
        <v>2.14</v>
      </c>
      <c r="S18" s="23">
        <f>IF(ISBLANK(#REF!),"",MIN(3,0.5*INT((H18*12+I18+ROUND(J18/30,0))/6)))</f>
        <v>0</v>
      </c>
      <c r="T18" s="23">
        <f>IF(ISBLANK(#REF!),"",0.25*(K18*12+L18+ROUND(M18/30,0)))</f>
        <v>22.25</v>
      </c>
      <c r="U18" s="27">
        <f>IF(ISBLANK(#REF!),"",IF(N18&gt;=67%,7,0))</f>
        <v>0</v>
      </c>
      <c r="V18" s="27">
        <f>IF(ISBLANK(#REF!),"",IF(O18&gt;=1,7,0))</f>
        <v>0</v>
      </c>
      <c r="W18" s="27">
        <f>IF(ISBLANK(#REF!),"",IF(P18="ΠΟΛΥΤΕΚΝΟΣ",7,IF(P18="ΤΡΙΤΕΚΝΟΣ",3,0)))</f>
        <v>0</v>
      </c>
      <c r="X18" s="27">
        <f>IF(ISBLANK(#REF!),"",MAX(U18:W18))</f>
        <v>0</v>
      </c>
      <c r="Y18" s="181">
        <f>IF(ISBLANK(#REF!),"",SUM(R18:T18,X18))</f>
        <v>24.39</v>
      </c>
    </row>
    <row r="19" spans="1:25" s="8" customFormat="1">
      <c r="A19" s="28">
        <f>IF(ISBLANK(#REF!),"",IF(ISNUMBER(A18),A18+1,1))</f>
        <v>9</v>
      </c>
      <c r="B19" s="16" t="s">
        <v>246</v>
      </c>
      <c r="C19" s="16" t="s">
        <v>109</v>
      </c>
      <c r="D19" s="16" t="s">
        <v>141</v>
      </c>
      <c r="E19" s="16" t="s">
        <v>74</v>
      </c>
      <c r="F19" s="88">
        <v>39304</v>
      </c>
      <c r="G19" s="54">
        <v>16</v>
      </c>
      <c r="H19" s="16">
        <v>0</v>
      </c>
      <c r="I19" s="16">
        <v>0</v>
      </c>
      <c r="J19" s="16">
        <v>0</v>
      </c>
      <c r="K19" s="16">
        <v>6</v>
      </c>
      <c r="L19" s="16">
        <v>4</v>
      </c>
      <c r="M19" s="16">
        <v>12</v>
      </c>
      <c r="N19" s="26"/>
      <c r="O19" s="87"/>
      <c r="P19" s="17"/>
      <c r="Q19" s="17"/>
      <c r="R19" s="23">
        <f>IF(ISBLANK(#REF!),"",IF(E19="ΤΕΕ-ΤΕΛ-ΕΠΛ-ΕΠΑΛ",IF(G19&gt;10,ROUND(0.5*(G19-10),2),0),IF(E19="ΙΕΚ-Τάξη μαθητείας ΕΠΑΛ",IF(G19&gt;10,ROUND(0.85*(G19-10),2),0))))</f>
        <v>5.0999999999999996</v>
      </c>
      <c r="S19" s="23">
        <f>IF(ISBLANK(#REF!),"",MIN(3,0.5*INT((H19*12+I19+ROUND(J19/30,0))/6)))</f>
        <v>0</v>
      </c>
      <c r="T19" s="23">
        <f>IF(ISBLANK(#REF!),"",0.25*(K19*12+L19+ROUND(M19/30,0)))</f>
        <v>19</v>
      </c>
      <c r="U19" s="27">
        <f>IF(ISBLANK(#REF!),"",IF(N19&gt;=67%,7,0))</f>
        <v>0</v>
      </c>
      <c r="V19" s="27">
        <f>IF(ISBLANK(#REF!),"",IF(O19&gt;=1,7,0))</f>
        <v>0</v>
      </c>
      <c r="W19" s="27">
        <f>IF(ISBLANK(#REF!),"",IF(P19="ΠΟΛΥΤΕΚΝΟΣ",7,IF(P19="ΤΡΙΤΕΚΝΟΣ",3,0)))</f>
        <v>0</v>
      </c>
      <c r="X19" s="27">
        <f>IF(ISBLANK(#REF!),"",MAX(U19:W19))</f>
        <v>0</v>
      </c>
      <c r="Y19" s="181">
        <f>IF(ISBLANK(#REF!),"",SUM(R19:T19,X19))</f>
        <v>24.1</v>
      </c>
    </row>
    <row r="20" spans="1:25" s="16" customFormat="1">
      <c r="A20" s="28">
        <f>IF(ISBLANK(#REF!),"",IF(ISNUMBER(A19),A19+1,1))</f>
        <v>10</v>
      </c>
      <c r="B20" s="16" t="s">
        <v>275</v>
      </c>
      <c r="C20" s="16" t="s">
        <v>120</v>
      </c>
      <c r="D20" s="16" t="s">
        <v>107</v>
      </c>
      <c r="E20" s="16" t="s">
        <v>69</v>
      </c>
      <c r="F20" s="88">
        <v>34155</v>
      </c>
      <c r="G20" s="54">
        <v>18.5</v>
      </c>
      <c r="H20" s="16">
        <v>1</v>
      </c>
      <c r="I20" s="16">
        <v>5</v>
      </c>
      <c r="J20" s="16">
        <v>9</v>
      </c>
      <c r="K20" s="16">
        <v>6</v>
      </c>
      <c r="L20" s="16">
        <v>3</v>
      </c>
      <c r="M20" s="16">
        <v>4</v>
      </c>
      <c r="N20" s="26"/>
      <c r="O20" s="87"/>
      <c r="P20" s="17"/>
      <c r="Q20" s="17"/>
      <c r="R20" s="23">
        <f>IF(ISBLANK(#REF!),"",IF(E20="ΤΕΕ-ΤΕΛ-ΕΠΛ-ΕΠΑΛ",IF(G20&gt;10,ROUND(0.5*(G20-10),2),0),IF(E20="ΙΕΚ-Τάξη μαθητείας ΕΠΑΛ",IF(G20&gt;10,ROUND(0.85*(G20-10),2),0))))</f>
        <v>4.25</v>
      </c>
      <c r="S20" s="23">
        <f>IF(ISBLANK(#REF!),"",MIN(3,0.5*INT((H20*12+I20+ROUND(J20/30,0))/6)))</f>
        <v>1</v>
      </c>
      <c r="T20" s="23">
        <f>IF(ISBLANK(#REF!),"",0.25*(K20*12+L20+ROUND(M20/30,0)))</f>
        <v>18.75</v>
      </c>
      <c r="U20" s="27">
        <f>IF(ISBLANK(#REF!),"",IF(N20&gt;=67%,7,0))</f>
        <v>0</v>
      </c>
      <c r="V20" s="27">
        <f>IF(ISBLANK(#REF!),"",IF(O20&gt;=1,7,0))</f>
        <v>0</v>
      </c>
      <c r="W20" s="27">
        <f>IF(ISBLANK(#REF!),"",IF(P20="ΠΟΛΥΤΕΚΝΟΣ",7,IF(P20="ΤΡΙΤΕΚΝΟΣ",3,0)))</f>
        <v>0</v>
      </c>
      <c r="X20" s="27">
        <f>IF(ISBLANK(#REF!),"",MAX(U20:W20))</f>
        <v>0</v>
      </c>
      <c r="Y20" s="181">
        <f>IF(ISBLANK(#REF!),"",SUM(R20:T20,X20))</f>
        <v>24</v>
      </c>
    </row>
    <row r="21" spans="1:25" s="8" customFormat="1">
      <c r="A21" s="28">
        <f>IF(ISBLANK(#REF!),"",IF(ISNUMBER(A20),A20+1,1))</f>
        <v>11</v>
      </c>
      <c r="B21" s="16" t="s">
        <v>168</v>
      </c>
      <c r="C21" s="16" t="s">
        <v>169</v>
      </c>
      <c r="D21" s="16" t="s">
        <v>136</v>
      </c>
      <c r="E21" s="16" t="s">
        <v>74</v>
      </c>
      <c r="F21" s="88">
        <v>38008</v>
      </c>
      <c r="G21" s="54">
        <v>14</v>
      </c>
      <c r="H21" s="16">
        <v>0</v>
      </c>
      <c r="I21" s="16">
        <v>6</v>
      </c>
      <c r="J21" s="16">
        <v>0</v>
      </c>
      <c r="K21" s="16">
        <v>6</v>
      </c>
      <c r="L21" s="16">
        <v>4</v>
      </c>
      <c r="M21" s="16">
        <v>21</v>
      </c>
      <c r="N21" s="26"/>
      <c r="O21" s="87"/>
      <c r="P21" s="17"/>
      <c r="Q21" s="17"/>
      <c r="R21" s="23">
        <f>IF(ISBLANK(#REF!),"",IF(E21="ΤΕΕ-ΤΕΛ-ΕΠΛ-ΕΠΑΛ",IF(G21&gt;10,ROUND(0.5*(G21-10),2),0),IF(E21="ΙΕΚ-Τάξη μαθητείας ΕΠΑΛ",IF(G21&gt;10,ROUND(0.85*(G21-10),2),0))))</f>
        <v>3.4</v>
      </c>
      <c r="S21" s="23">
        <f>IF(ISBLANK(#REF!),"",MIN(3,0.5*INT((H21*12+I21+ROUND(J21/30,0))/6)))</f>
        <v>0.5</v>
      </c>
      <c r="T21" s="23">
        <f>IF(ISBLANK(#REF!),"",0.25*(K21*12+L21+ROUND(M21/30,0)))</f>
        <v>19.25</v>
      </c>
      <c r="U21" s="27">
        <f>IF(ISBLANK(#REF!),"",IF(N21&gt;=67%,7,0))</f>
        <v>0</v>
      </c>
      <c r="V21" s="27">
        <f>IF(ISBLANK(#REF!),"",IF(O21&gt;=1,7,0))</f>
        <v>0</v>
      </c>
      <c r="W21" s="27">
        <f>IF(ISBLANK(#REF!),"",IF(P21="ΠΟΛΥΤΕΚΝΟΣ",7,IF(P21="ΤΡΙΤΕΚΝΟΣ",3,0)))</f>
        <v>0</v>
      </c>
      <c r="X21" s="27">
        <f>IF(ISBLANK(#REF!),"",MAX(U21:W21))</f>
        <v>0</v>
      </c>
      <c r="Y21" s="181">
        <f>IF(ISBLANK(#REF!),"",SUM(R21:T21,X21))</f>
        <v>23.15</v>
      </c>
    </row>
    <row r="22" spans="1:25" s="8" customFormat="1">
      <c r="A22" s="28">
        <f>IF(ISBLANK(#REF!),"",IF(ISNUMBER(A21),A21+1,1))</f>
        <v>12</v>
      </c>
      <c r="B22" s="16" t="s">
        <v>267</v>
      </c>
      <c r="C22" s="16" t="s">
        <v>263</v>
      </c>
      <c r="D22" s="16" t="s">
        <v>268</v>
      </c>
      <c r="E22" s="16" t="s">
        <v>74</v>
      </c>
      <c r="F22" s="88">
        <v>39576</v>
      </c>
      <c r="G22" s="54">
        <v>15</v>
      </c>
      <c r="H22" s="16">
        <v>0</v>
      </c>
      <c r="I22" s="16">
        <v>0</v>
      </c>
      <c r="J22" s="16">
        <v>0</v>
      </c>
      <c r="K22" s="16">
        <v>6</v>
      </c>
      <c r="L22" s="16">
        <v>3</v>
      </c>
      <c r="M22" s="16">
        <v>4</v>
      </c>
      <c r="N22" s="26"/>
      <c r="O22" s="87"/>
      <c r="P22" s="17"/>
      <c r="Q22" s="17"/>
      <c r="R22" s="23">
        <f>IF(ISBLANK(#REF!),"",IF(E22="ΤΕΕ-ΤΕΛ-ΕΠΛ-ΕΠΑΛ",IF(G22&gt;10,ROUND(0.5*(G22-10),2),0),IF(E22="ΙΕΚ-Τάξη μαθητείας ΕΠΑΛ",IF(G22&gt;10,ROUND(0.85*(G22-10),2),0))))</f>
        <v>4.25</v>
      </c>
      <c r="S22" s="23">
        <f>IF(ISBLANK(#REF!),"",MIN(3,0.5*INT((H22*12+I22+ROUND(J22/30,0))/6)))</f>
        <v>0</v>
      </c>
      <c r="T22" s="23">
        <f>IF(ISBLANK(#REF!),"",0.25*(K22*12+L22+ROUND(M22/30,0)))</f>
        <v>18.75</v>
      </c>
      <c r="U22" s="27">
        <f>IF(ISBLANK(#REF!),"",IF(N22&gt;=67%,7,0))</f>
        <v>0</v>
      </c>
      <c r="V22" s="27">
        <f>IF(ISBLANK(#REF!),"",IF(O22&gt;=1,7,0))</f>
        <v>0</v>
      </c>
      <c r="W22" s="27">
        <f>IF(ISBLANK(#REF!),"",IF(P22="ΠΟΛΥΤΕΚΝΟΣ",7,IF(P22="ΤΡΙΤΕΚΝΟΣ",3,0)))</f>
        <v>0</v>
      </c>
      <c r="X22" s="27">
        <f>IF(ISBLANK(#REF!),"",MAX(U22:W22))</f>
        <v>0</v>
      </c>
      <c r="Y22" s="181">
        <f>IF(ISBLANK(#REF!),"",SUM(R22:T22,X22))</f>
        <v>23</v>
      </c>
    </row>
    <row r="23" spans="1:25" s="16" customFormat="1">
      <c r="A23" s="28">
        <f>IF(ISBLANK(#REF!),"",IF(ISNUMBER(A22),A22+1,1))</f>
        <v>13</v>
      </c>
      <c r="B23" s="16" t="s">
        <v>148</v>
      </c>
      <c r="C23" s="16" t="s">
        <v>149</v>
      </c>
      <c r="D23" s="16" t="s">
        <v>107</v>
      </c>
      <c r="E23" s="16" t="s">
        <v>74</v>
      </c>
      <c r="F23" s="88">
        <v>36498</v>
      </c>
      <c r="G23" s="54">
        <v>19</v>
      </c>
      <c r="H23" s="16">
        <v>0</v>
      </c>
      <c r="I23" s="16">
        <v>9</v>
      </c>
      <c r="J23" s="16">
        <v>0</v>
      </c>
      <c r="K23" s="16">
        <v>4</v>
      </c>
      <c r="L23" s="16">
        <v>11</v>
      </c>
      <c r="M23" s="16">
        <v>10</v>
      </c>
      <c r="N23" s="26"/>
      <c r="O23" s="87"/>
      <c r="P23" s="17"/>
      <c r="Q23" s="17" t="s">
        <v>12</v>
      </c>
      <c r="R23" s="23">
        <f>IF(ISBLANK(#REF!),"",IF(E23="ΤΕΕ-ΤΕΛ-ΕΠΛ-ΕΠΑΛ",IF(G23&gt;10,ROUND(0.5*(G23-10),2),0),IF(E23="ΙΕΚ-Τάξη μαθητείας ΕΠΑΛ",IF(G23&gt;10,ROUND(0.85*(G23-10),2),0))))</f>
        <v>7.65</v>
      </c>
      <c r="S23" s="23">
        <f>IF(ISBLANK(#REF!),"",MIN(3,0.5*INT((H23*12+I23+ROUND(J23/30,0))/6)))</f>
        <v>0.5</v>
      </c>
      <c r="T23" s="23">
        <f>IF(ISBLANK(#REF!),"",0.25*(K23*12+L23+ROUND(M23/30,0)))</f>
        <v>14.75</v>
      </c>
      <c r="U23" s="27">
        <f>IF(ISBLANK(#REF!),"",IF(N23&gt;=67%,7,0))</f>
        <v>0</v>
      </c>
      <c r="V23" s="27">
        <f>IF(ISBLANK(#REF!),"",IF(O23&gt;=1,7,0))</f>
        <v>0</v>
      </c>
      <c r="W23" s="27">
        <f>IF(ISBLANK(#REF!),"",IF(P23="ΠΟΛΥΤΕΚΝΟΣ",7,IF(P23="ΤΡΙΤΕΚΝΟΣ",3,0)))</f>
        <v>0</v>
      </c>
      <c r="X23" s="27">
        <f>IF(ISBLANK(#REF!),"",MAX(U23:W23))</f>
        <v>0</v>
      </c>
      <c r="Y23" s="181">
        <f>IF(ISBLANK(#REF!),"",SUM(R23:T23,X23))</f>
        <v>22.9</v>
      </c>
    </row>
    <row r="24" spans="1:25" s="8" customFormat="1">
      <c r="A24" s="28">
        <f>IF(ISBLANK(#REF!),"",IF(ISNUMBER(A23),A23+1,1))</f>
        <v>14</v>
      </c>
      <c r="B24" s="16" t="s">
        <v>334</v>
      </c>
      <c r="C24" s="16" t="s">
        <v>98</v>
      </c>
      <c r="D24" s="16" t="s">
        <v>184</v>
      </c>
      <c r="E24" s="16" t="s">
        <v>74</v>
      </c>
      <c r="F24" s="88">
        <v>36916</v>
      </c>
      <c r="G24" s="54">
        <v>16</v>
      </c>
      <c r="H24" s="16">
        <v>3</v>
      </c>
      <c r="I24" s="16">
        <v>10</v>
      </c>
      <c r="J24" s="16">
        <v>21</v>
      </c>
      <c r="K24" s="16">
        <v>4</v>
      </c>
      <c r="L24" s="16">
        <v>10</v>
      </c>
      <c r="M24" s="16">
        <v>7</v>
      </c>
      <c r="N24" s="26"/>
      <c r="O24" s="87"/>
      <c r="P24" s="17"/>
      <c r="Q24" s="17"/>
      <c r="R24" s="23">
        <f>IF(ISBLANK(#REF!),"",IF(E24="ΤΕΕ-ΤΕΛ-ΕΠΛ-ΕΠΑΛ",IF(G24&gt;10,ROUND(0.5*(G24-10),2),0),IF(E24="ΙΕΚ-Τάξη μαθητείας ΕΠΑΛ",IF(G24&gt;10,ROUND(0.85*(G24-10),2),0))))</f>
        <v>5.0999999999999996</v>
      </c>
      <c r="S24" s="23">
        <f>IF(ISBLANK(#REF!),"",MIN(3,0.5*INT((H24*12+I24+ROUND(J24/30,0))/6)))</f>
        <v>3</v>
      </c>
      <c r="T24" s="23">
        <f>IF(ISBLANK(#REF!),"",0.25*(K24*12+L24+ROUND(M24/30,0)))</f>
        <v>14.5</v>
      </c>
      <c r="U24" s="27">
        <f>IF(ISBLANK(#REF!),"",IF(N24&gt;=67%,7,0))</f>
        <v>0</v>
      </c>
      <c r="V24" s="27">
        <f>IF(ISBLANK(#REF!),"",IF(O24&gt;=1,7,0))</f>
        <v>0</v>
      </c>
      <c r="W24" s="27">
        <f>IF(ISBLANK(#REF!),"",IF(P24="ΠΟΛΥΤΕΚΝΟΣ",7,IF(P24="ΤΡΙΤΕΚΝΟΣ",3,0)))</f>
        <v>0</v>
      </c>
      <c r="X24" s="27">
        <f>IF(ISBLANK(#REF!),"",MAX(U24:W24))</f>
        <v>0</v>
      </c>
      <c r="Y24" s="181">
        <f>IF(ISBLANK(#REF!),"",SUM(R24:T24,X24))</f>
        <v>22.6</v>
      </c>
    </row>
    <row r="25" spans="1:25" s="8" customFormat="1">
      <c r="A25" s="28">
        <f>IF(ISBLANK(#REF!),"",IF(ISNUMBER(A24),A24+1,1))</f>
        <v>15</v>
      </c>
      <c r="B25" s="16" t="s">
        <v>170</v>
      </c>
      <c r="C25" s="16" t="s">
        <v>151</v>
      </c>
      <c r="D25" s="16" t="s">
        <v>171</v>
      </c>
      <c r="E25" s="16" t="s">
        <v>69</v>
      </c>
      <c r="F25" s="88">
        <v>34155</v>
      </c>
      <c r="G25" s="54">
        <v>14.141999999999999</v>
      </c>
      <c r="H25" s="16">
        <v>0</v>
      </c>
      <c r="I25" s="16">
        <v>4</v>
      </c>
      <c r="J25" s="16">
        <v>17</v>
      </c>
      <c r="K25" s="16">
        <v>6</v>
      </c>
      <c r="L25" s="16">
        <v>8</v>
      </c>
      <c r="M25" s="16">
        <v>24</v>
      </c>
      <c r="N25" s="26"/>
      <c r="O25" s="87"/>
      <c r="P25" s="17"/>
      <c r="Q25" s="17"/>
      <c r="R25" s="23">
        <f>IF(ISBLANK(#REF!),"",IF(E25="ΤΕΕ-ΤΕΛ-ΕΠΛ-ΕΠΑΛ",IF(G25&gt;10,ROUND(0.5*(G25-10),2),0),IF(E25="ΙΕΚ-Τάξη μαθητείας ΕΠΑΛ",IF(G25&gt;10,ROUND(0.85*(G25-10),2),0))))</f>
        <v>2.0699999999999998</v>
      </c>
      <c r="S25" s="23">
        <f>IF(ISBLANK(#REF!),"",MIN(3,0.5*INT((H25*12+I25+ROUND(J25/30,0))/6)))</f>
        <v>0</v>
      </c>
      <c r="T25" s="23">
        <f>IF(ISBLANK(#REF!),"",0.25*(K25*12+L25+ROUND(M25/30,0)))</f>
        <v>20.25</v>
      </c>
      <c r="U25" s="27">
        <f>IF(ISBLANK(#REF!),"",IF(N25&gt;=67%,7,0))</f>
        <v>0</v>
      </c>
      <c r="V25" s="27">
        <f>IF(ISBLANK(#REF!),"",IF(O25&gt;=1,7,0))</f>
        <v>0</v>
      </c>
      <c r="W25" s="27">
        <f>IF(ISBLANK(#REF!),"",IF(P25="ΠΟΛΥΤΕΚΝΟΣ",7,IF(P25="ΤΡΙΤΕΚΝΟΣ",3,0)))</f>
        <v>0</v>
      </c>
      <c r="X25" s="27">
        <f>IF(ISBLANK(#REF!),"",MAX(U25:W25))</f>
        <v>0</v>
      </c>
      <c r="Y25" s="181">
        <f>IF(ISBLANK(#REF!),"",SUM(R25:T25,X25))</f>
        <v>22.32</v>
      </c>
    </row>
    <row r="26" spans="1:25" s="8" customFormat="1">
      <c r="A26" s="28">
        <f>IF(ISBLANK(#REF!),"",IF(ISNUMBER(A25),A25+1,1))</f>
        <v>16</v>
      </c>
      <c r="B26" s="16" t="s">
        <v>323</v>
      </c>
      <c r="C26" s="16" t="s">
        <v>324</v>
      </c>
      <c r="D26" s="16" t="s">
        <v>273</v>
      </c>
      <c r="E26" s="16" t="s">
        <v>69</v>
      </c>
      <c r="F26" s="88">
        <v>34144</v>
      </c>
      <c r="G26" s="54">
        <v>15.356999999999999</v>
      </c>
      <c r="H26" s="16">
        <v>0</v>
      </c>
      <c r="I26" s="16">
        <v>2</v>
      </c>
      <c r="J26" s="16">
        <v>0</v>
      </c>
      <c r="K26" s="16">
        <v>6</v>
      </c>
      <c r="L26" s="16">
        <v>4</v>
      </c>
      <c r="M26" s="16">
        <v>15</v>
      </c>
      <c r="N26" s="26"/>
      <c r="O26" s="87"/>
      <c r="P26" s="17"/>
      <c r="Q26" s="17"/>
      <c r="R26" s="23">
        <f>IF(ISBLANK(#REF!),"",IF(E26="ΤΕΕ-ΤΕΛ-ΕΠΛ-ΕΠΑΛ",IF(G26&gt;10,ROUND(0.5*(G26-10),2),0),IF(E26="ΙΕΚ-Τάξη μαθητείας ΕΠΑΛ",IF(G26&gt;10,ROUND(0.85*(G26-10),2),0))))</f>
        <v>2.68</v>
      </c>
      <c r="S26" s="23">
        <f>IF(ISBLANK(#REF!),"",MIN(3,0.5*INT((H26*12+I26+ROUND(J26/30,0))/6)))</f>
        <v>0</v>
      </c>
      <c r="T26" s="23">
        <f>IF(ISBLANK(#REF!),"",0.25*(K26*12+L26+ROUND(M26/30,0)))</f>
        <v>19.25</v>
      </c>
      <c r="U26" s="27">
        <f>IF(ISBLANK(#REF!),"",IF(N26&gt;=67%,7,0))</f>
        <v>0</v>
      </c>
      <c r="V26" s="27">
        <f>IF(ISBLANK(#REF!),"",IF(O26&gt;=1,7,0))</f>
        <v>0</v>
      </c>
      <c r="W26" s="27">
        <f>IF(ISBLANK(#REF!),"",IF(P26="ΠΟΛΥΤΕΚΝΟΣ",7,IF(P26="ΤΡΙΤΕΚΝΟΣ",3,0)))</f>
        <v>0</v>
      </c>
      <c r="X26" s="27">
        <f>IF(ISBLANK(#REF!),"",MAX(U26:W26))</f>
        <v>0</v>
      </c>
      <c r="Y26" s="181">
        <f>IF(ISBLANK(#REF!),"",SUM(R26:T26,X26))</f>
        <v>21.93</v>
      </c>
    </row>
    <row r="27" spans="1:25" s="8" customFormat="1">
      <c r="A27" s="28">
        <f>IF(ISBLANK(#REF!),"",IF(ISNUMBER(A26),A26+1,1))</f>
        <v>17</v>
      </c>
      <c r="B27" s="16" t="s">
        <v>131</v>
      </c>
      <c r="C27" s="16" t="s">
        <v>132</v>
      </c>
      <c r="D27" s="16" t="s">
        <v>107</v>
      </c>
      <c r="E27" s="16" t="s">
        <v>74</v>
      </c>
      <c r="F27" s="88">
        <v>36916</v>
      </c>
      <c r="G27" s="54">
        <v>11</v>
      </c>
      <c r="H27" s="16">
        <v>0</v>
      </c>
      <c r="I27" s="16">
        <v>0</v>
      </c>
      <c r="J27" s="16">
        <v>0</v>
      </c>
      <c r="K27" s="16">
        <v>6</v>
      </c>
      <c r="L27" s="16">
        <v>10</v>
      </c>
      <c r="M27" s="16">
        <v>19</v>
      </c>
      <c r="N27" s="26"/>
      <c r="O27" s="87"/>
      <c r="P27" s="17"/>
      <c r="Q27" s="17"/>
      <c r="R27" s="23">
        <f>IF(ISBLANK(#REF!),"",IF(E27="ΤΕΕ-ΤΕΛ-ΕΠΛ-ΕΠΑΛ",IF(G27&gt;10,ROUND(0.5*(G27-10),2),0),IF(E27="ΙΕΚ-Τάξη μαθητείας ΕΠΑΛ",IF(G27&gt;10,ROUND(0.85*(G27-10),2),0))))</f>
        <v>0.85</v>
      </c>
      <c r="S27" s="23">
        <f>IF(ISBLANK(#REF!),"",MIN(3,0.5*INT((H27*12+I27+ROUND(J27/30,0))/6)))</f>
        <v>0</v>
      </c>
      <c r="T27" s="23">
        <f>IF(ISBLANK(#REF!),"",0.25*(K27*12+L27+ROUND(M27/30,0)))</f>
        <v>20.75</v>
      </c>
      <c r="U27" s="27">
        <f>IF(ISBLANK(#REF!),"",IF(N27&gt;=67%,7,0))</f>
        <v>0</v>
      </c>
      <c r="V27" s="27">
        <f>IF(ISBLANK(#REF!),"",IF(O27&gt;=1,7,0))</f>
        <v>0</v>
      </c>
      <c r="W27" s="27">
        <f>IF(ISBLANK(#REF!),"",IF(P27="ΠΟΛΥΤΕΚΝΟΣ",7,IF(P27="ΤΡΙΤΕΚΝΟΣ",3,0)))</f>
        <v>0</v>
      </c>
      <c r="X27" s="27">
        <f>IF(ISBLANK(#REF!),"",MAX(U27:W27))</f>
        <v>0</v>
      </c>
      <c r="Y27" s="181">
        <f>IF(ISBLANK(#REF!),"",SUM(R27:T27,X27))</f>
        <v>21.6</v>
      </c>
    </row>
    <row r="28" spans="1:25" s="8" customFormat="1">
      <c r="A28" s="28">
        <f>IF(ISBLANK(#REF!),"",IF(ISNUMBER(A27),A27+1,1))</f>
        <v>18</v>
      </c>
      <c r="B28" s="16" t="s">
        <v>200</v>
      </c>
      <c r="C28" s="16" t="s">
        <v>112</v>
      </c>
      <c r="D28" s="16" t="s">
        <v>201</v>
      </c>
      <c r="E28" s="16" t="s">
        <v>74</v>
      </c>
      <c r="F28" s="88">
        <v>40056</v>
      </c>
      <c r="G28" s="54">
        <v>18</v>
      </c>
      <c r="H28" s="16">
        <v>0</v>
      </c>
      <c r="I28" s="16">
        <v>0</v>
      </c>
      <c r="J28" s="16">
        <v>0</v>
      </c>
      <c r="K28" s="16">
        <v>4</v>
      </c>
      <c r="L28" s="16">
        <v>11</v>
      </c>
      <c r="M28" s="16">
        <v>7</v>
      </c>
      <c r="N28" s="26"/>
      <c r="O28" s="87"/>
      <c r="P28" s="17"/>
      <c r="Q28" s="17"/>
      <c r="R28" s="23">
        <f>IF(ISBLANK(#REF!),"",IF(E28="ΤΕΕ-ΤΕΛ-ΕΠΛ-ΕΠΑΛ",IF(G28&gt;10,ROUND(0.5*(G28-10),2),0),IF(E28="ΙΕΚ-Τάξη μαθητείας ΕΠΑΛ",IF(G28&gt;10,ROUND(0.85*(G28-10),2),0))))</f>
        <v>6.8</v>
      </c>
      <c r="S28" s="23">
        <f>IF(ISBLANK(#REF!),"",MIN(3,0.5*INT((H28*12+I28+ROUND(J28/30,0))/6)))</f>
        <v>0</v>
      </c>
      <c r="T28" s="23">
        <f>IF(ISBLANK(#REF!),"",0.25*(K28*12+L28+ROUND(M28/30,0)))</f>
        <v>14.75</v>
      </c>
      <c r="U28" s="27">
        <f>IF(ISBLANK(#REF!),"",IF(N28&gt;=67%,7,0))</f>
        <v>0</v>
      </c>
      <c r="V28" s="27">
        <f>IF(ISBLANK(#REF!),"",IF(O28&gt;=1,7,0))</f>
        <v>0</v>
      </c>
      <c r="W28" s="27">
        <f>IF(ISBLANK(#REF!),"",IF(P28="ΠΟΛΥΤΕΚΝΟΣ",7,IF(P28="ΤΡΙΤΕΚΝΟΣ",3,0)))</f>
        <v>0</v>
      </c>
      <c r="X28" s="27">
        <f>IF(ISBLANK(#REF!),"",MAX(U28:W28))</f>
        <v>0</v>
      </c>
      <c r="Y28" s="181">
        <f>IF(ISBLANK(#REF!),"",SUM(R28:T28,X28))</f>
        <v>21.55</v>
      </c>
    </row>
    <row r="29" spans="1:25" s="8" customFormat="1">
      <c r="A29" s="28">
        <f>IF(ISBLANK(#REF!),"",IF(ISNUMBER(A28),A28+1,1))</f>
        <v>19</v>
      </c>
      <c r="B29" s="16" t="s">
        <v>253</v>
      </c>
      <c r="C29" s="16" t="s">
        <v>254</v>
      </c>
      <c r="D29" s="16" t="s">
        <v>152</v>
      </c>
      <c r="E29" s="16" t="s">
        <v>74</v>
      </c>
      <c r="F29" s="88">
        <v>42062</v>
      </c>
      <c r="G29" s="54">
        <v>18</v>
      </c>
      <c r="H29" s="16">
        <v>0</v>
      </c>
      <c r="I29" s="16">
        <v>0</v>
      </c>
      <c r="J29" s="16">
        <v>0</v>
      </c>
      <c r="K29" s="16">
        <v>4</v>
      </c>
      <c r="L29" s="16">
        <v>10</v>
      </c>
      <c r="M29" s="16">
        <v>1</v>
      </c>
      <c r="N29" s="26"/>
      <c r="O29" s="87"/>
      <c r="P29" s="17"/>
      <c r="Q29" s="17"/>
      <c r="R29" s="23">
        <f>IF(ISBLANK(#REF!),"",IF(E29="ΤΕΕ-ΤΕΛ-ΕΠΛ-ΕΠΑΛ",IF(G29&gt;10,ROUND(0.5*(G29-10),2),0),IF(E29="ΙΕΚ-Τάξη μαθητείας ΕΠΑΛ",IF(G29&gt;10,ROUND(0.85*(G29-10),2),0))))</f>
        <v>6.8</v>
      </c>
      <c r="S29" s="23">
        <f>IF(ISBLANK(#REF!),"",MIN(3,0.5*INT((H29*12+I29+ROUND(J29/30,0))/6)))</f>
        <v>0</v>
      </c>
      <c r="T29" s="23">
        <f>IF(ISBLANK(#REF!),"",0.25*(K29*12+L29+ROUND(M29/30,0)))</f>
        <v>14.5</v>
      </c>
      <c r="U29" s="27">
        <f>IF(ISBLANK(#REF!),"",IF(N29&gt;=67%,7,0))</f>
        <v>0</v>
      </c>
      <c r="V29" s="27">
        <f>IF(ISBLANK(#REF!),"",IF(O29&gt;=1,7,0))</f>
        <v>0</v>
      </c>
      <c r="W29" s="27">
        <f>IF(ISBLANK(#REF!),"",IF(P29="ΠΟΛΥΤΕΚΝΟΣ",7,IF(P29="ΤΡΙΤΕΚΝΟΣ",3,0)))</f>
        <v>0</v>
      </c>
      <c r="X29" s="27">
        <f>IF(ISBLANK(#REF!),"",MAX(U29:W29))</f>
        <v>0</v>
      </c>
      <c r="Y29" s="181">
        <f>IF(ISBLANK(#REF!),"",SUM(R29:T29,X29))</f>
        <v>21.3</v>
      </c>
    </row>
    <row r="30" spans="1:25" s="8" customFormat="1">
      <c r="A30" s="28">
        <f>IF(ISBLANK(#REF!),"",IF(ISNUMBER(A29),A29+1,1))</f>
        <v>20</v>
      </c>
      <c r="B30" s="16" t="s">
        <v>206</v>
      </c>
      <c r="C30" s="16" t="s">
        <v>134</v>
      </c>
      <c r="D30" s="16" t="s">
        <v>211</v>
      </c>
      <c r="E30" s="16" t="s">
        <v>74</v>
      </c>
      <c r="F30" s="88">
        <v>40056</v>
      </c>
      <c r="G30" s="54">
        <v>20</v>
      </c>
      <c r="H30" s="16">
        <v>0</v>
      </c>
      <c r="I30" s="16">
        <v>0</v>
      </c>
      <c r="J30" s="16">
        <v>0</v>
      </c>
      <c r="K30" s="16">
        <v>4</v>
      </c>
      <c r="L30" s="16">
        <v>1</v>
      </c>
      <c r="M30" s="16">
        <v>18</v>
      </c>
      <c r="N30" s="26"/>
      <c r="O30" s="87"/>
      <c r="P30" s="17"/>
      <c r="Q30" s="17"/>
      <c r="R30" s="23">
        <f>IF(ISBLANK(#REF!),"",IF(E30="ΤΕΕ-ΤΕΛ-ΕΠΛ-ΕΠΑΛ",IF(G30&gt;10,ROUND(0.5*(G30-10),2),0),IF(E30="ΙΕΚ-Τάξη μαθητείας ΕΠΑΛ",IF(G30&gt;10,ROUND(0.85*(G30-10),2),0))))</f>
        <v>8.5</v>
      </c>
      <c r="S30" s="23">
        <f>IF(ISBLANK(#REF!),"",MIN(3,0.5*INT((H30*12+I30+ROUND(J30/30,0))/6)))</f>
        <v>0</v>
      </c>
      <c r="T30" s="23">
        <f>IF(ISBLANK(#REF!),"",0.25*(K30*12+L30+ROUND(M30/30,0)))</f>
        <v>12.5</v>
      </c>
      <c r="U30" s="27">
        <f>IF(ISBLANK(#REF!),"",IF(N30&gt;=67%,7,0))</f>
        <v>0</v>
      </c>
      <c r="V30" s="27">
        <f>IF(ISBLANK(#REF!),"",IF(O30&gt;=1,7,0))</f>
        <v>0</v>
      </c>
      <c r="W30" s="27">
        <f>IF(ISBLANK(#REF!),"",IF(P30="ΠΟΛΥΤΕΚΝΟΣ",7,IF(P30="ΤΡΙΤΕΚΝΟΣ",3,0)))</f>
        <v>0</v>
      </c>
      <c r="X30" s="27">
        <f>IF(ISBLANK(#REF!),"",MAX(U30:W30))</f>
        <v>0</v>
      </c>
      <c r="Y30" s="181">
        <f>IF(ISBLANK(#REF!),"",SUM(R30:T30,X30))</f>
        <v>21</v>
      </c>
    </row>
    <row r="31" spans="1:25" s="8" customFormat="1">
      <c r="A31" s="28">
        <f>IF(ISBLANK(#REF!),"",IF(ISNUMBER(A30),A30+1,1))</f>
        <v>21</v>
      </c>
      <c r="B31" s="16" t="s">
        <v>321</v>
      </c>
      <c r="C31" s="16" t="s">
        <v>120</v>
      </c>
      <c r="D31" s="16" t="s">
        <v>144</v>
      </c>
      <c r="E31" s="16" t="s">
        <v>74</v>
      </c>
      <c r="F31" s="88">
        <v>37826</v>
      </c>
      <c r="G31" s="54">
        <v>11</v>
      </c>
      <c r="H31" s="16">
        <v>0</v>
      </c>
      <c r="I31" s="16">
        <v>0</v>
      </c>
      <c r="J31" s="16">
        <v>0</v>
      </c>
      <c r="K31" s="16">
        <v>6</v>
      </c>
      <c r="L31" s="16">
        <v>8</v>
      </c>
      <c r="M31" s="16">
        <v>3</v>
      </c>
      <c r="N31" s="26"/>
      <c r="O31" s="87"/>
      <c r="P31" s="17"/>
      <c r="Q31" s="17"/>
      <c r="R31" s="23">
        <f>IF(ISBLANK(#REF!),"",IF(E31="ΤΕΕ-ΤΕΛ-ΕΠΛ-ΕΠΑΛ",IF(G31&gt;10,ROUND(0.5*(G31-10),2),0),IF(E31="ΙΕΚ-Τάξη μαθητείας ΕΠΑΛ",IF(G31&gt;10,ROUND(0.85*(G31-10),2),0))))</f>
        <v>0.85</v>
      </c>
      <c r="S31" s="23">
        <f>IF(ISBLANK(#REF!),"",MIN(3,0.5*INT((H31*12+I31+ROUND(J31/30,0))/6)))</f>
        <v>0</v>
      </c>
      <c r="T31" s="23">
        <f>IF(ISBLANK(#REF!),"",0.25*(K31*12+L31+ROUND(M31/30,0)))</f>
        <v>20</v>
      </c>
      <c r="U31" s="27">
        <f>IF(ISBLANK(#REF!),"",IF(N31&gt;=67%,7,0))</f>
        <v>0</v>
      </c>
      <c r="V31" s="27">
        <f>IF(ISBLANK(#REF!),"",IF(O31&gt;=1,7,0))</f>
        <v>0</v>
      </c>
      <c r="W31" s="27">
        <f>IF(ISBLANK(#REF!),"",IF(P31="ΠΟΛΥΤΕΚΝΟΣ",7,IF(P31="ΤΡΙΤΕΚΝΟΣ",3,0)))</f>
        <v>0</v>
      </c>
      <c r="X31" s="27">
        <f>IF(ISBLANK(#REF!),"",MAX(U31:W31))</f>
        <v>0</v>
      </c>
      <c r="Y31" s="181">
        <f>IF(ISBLANK(#REF!),"",SUM(R31:T31,X31))</f>
        <v>20.85</v>
      </c>
    </row>
    <row r="32" spans="1:25" s="8" customFormat="1">
      <c r="A32" s="28">
        <f>IF(ISBLANK(#REF!),"",IF(ISNUMBER(A31),A31+1,1))</f>
        <v>22</v>
      </c>
      <c r="B32" s="20" t="s">
        <v>97</v>
      </c>
      <c r="C32" s="20" t="s">
        <v>98</v>
      </c>
      <c r="D32" s="20" t="s">
        <v>99</v>
      </c>
      <c r="E32" s="20" t="s">
        <v>74</v>
      </c>
      <c r="F32" s="21">
        <v>37084</v>
      </c>
      <c r="G32" s="52">
        <v>19</v>
      </c>
      <c r="H32" s="20">
        <v>0</v>
      </c>
      <c r="I32" s="20">
        <v>10</v>
      </c>
      <c r="J32" s="20">
        <v>0</v>
      </c>
      <c r="K32" s="20">
        <v>4</v>
      </c>
      <c r="L32" s="20">
        <v>1</v>
      </c>
      <c r="M32" s="20">
        <v>10</v>
      </c>
      <c r="N32" s="22"/>
      <c r="O32" s="84"/>
      <c r="P32" s="20"/>
      <c r="Q32" s="20"/>
      <c r="R32" s="23">
        <f>IF(ISBLANK(#REF!),"",IF(E32="ΤΕΕ-ΤΕΛ-ΕΠΛ-ΕΠΑΛ",IF(G32&gt;10,ROUND(0.5*(G32-10),2),0),IF(E32="ΙΕΚ-Τάξη μαθητείας ΕΠΑΛ",IF(G32&gt;10,ROUND(0.85*(G32-10),2),0))))</f>
        <v>7.65</v>
      </c>
      <c r="S32" s="23">
        <f>IF(ISBLANK(#REF!),"",MIN(3,0.5*INT((H32*12+I32+ROUND(J32/30,0))/6)))</f>
        <v>0.5</v>
      </c>
      <c r="T32" s="23">
        <f>IF(ISBLANK(#REF!),"",0.25*(K32*12+L32+ROUND(M32/30,0)))</f>
        <v>12.25</v>
      </c>
      <c r="U32" s="27">
        <f>IF(ISBLANK(#REF!),"",IF(N32&gt;=67%,7,0))</f>
        <v>0</v>
      </c>
      <c r="V32" s="27">
        <f>IF(ISBLANK(#REF!),"",IF(O32&gt;=1,7,0))</f>
        <v>0</v>
      </c>
      <c r="W32" s="27">
        <f>IF(ISBLANK(#REF!),"",IF(P32="ΠΟΛΥΤΕΚΝΟΣ",7,IF(P32="ΤΡΙΤΕΚΝΟΣ",3,0)))</f>
        <v>0</v>
      </c>
      <c r="X32" s="27">
        <f>IF(ISBLANK(#REF!),"",MAX(U32:W32))</f>
        <v>0</v>
      </c>
      <c r="Y32" s="181">
        <f>IF(ISBLANK(#REF!),"",SUM(R32:T32,X32))</f>
        <v>20.399999999999999</v>
      </c>
    </row>
    <row r="33" spans="1:25" s="8" customFormat="1">
      <c r="A33" s="28">
        <f>IF(ISBLANK(#REF!),"",IF(ISNUMBER(A32),A32+1,1))</f>
        <v>23</v>
      </c>
      <c r="B33" s="16" t="s">
        <v>205</v>
      </c>
      <c r="C33" s="16" t="s">
        <v>134</v>
      </c>
      <c r="D33" s="16" t="s">
        <v>96</v>
      </c>
      <c r="E33" s="16" t="s">
        <v>69</v>
      </c>
      <c r="F33" s="88">
        <v>41451</v>
      </c>
      <c r="G33" s="54">
        <v>19.899999999999999</v>
      </c>
      <c r="H33" s="16">
        <v>0</v>
      </c>
      <c r="I33" s="16">
        <v>0</v>
      </c>
      <c r="J33" s="16">
        <v>0</v>
      </c>
      <c r="K33" s="16">
        <v>2</v>
      </c>
      <c r="L33" s="16">
        <v>8</v>
      </c>
      <c r="M33" s="16">
        <v>15</v>
      </c>
      <c r="N33" s="26"/>
      <c r="O33" s="87">
        <v>1</v>
      </c>
      <c r="P33" s="17"/>
      <c r="Q33" s="17"/>
      <c r="R33" s="23">
        <f>IF(ISBLANK(#REF!),"",IF(E33="ΤΕΕ-ΤΕΛ-ΕΠΛ-ΕΠΑΛ",IF(G33&gt;10,ROUND(0.5*(G33-10),2),0),IF(E33="ΙΕΚ-Τάξη μαθητείας ΕΠΑΛ",IF(G33&gt;10,ROUND(0.85*(G33-10),2),0))))</f>
        <v>4.95</v>
      </c>
      <c r="S33" s="23">
        <f>IF(ISBLANK(#REF!),"",MIN(3,0.5*INT((H33*12+I33+ROUND(J33/30,0))/6)))</f>
        <v>0</v>
      </c>
      <c r="T33" s="23">
        <f>IF(ISBLANK(#REF!),"",0.25*(K33*12+L33+ROUND(M33/30,0)))</f>
        <v>8.25</v>
      </c>
      <c r="U33" s="27">
        <f>IF(ISBLANK(#REF!),"",IF(N33&gt;=67%,7,0))</f>
        <v>0</v>
      </c>
      <c r="V33" s="27">
        <f>IF(ISBLANK(#REF!),"",IF(O33&gt;=1,7,0))</f>
        <v>7</v>
      </c>
      <c r="W33" s="27">
        <f>IF(ISBLANK(#REF!),"",IF(P33="ΠΟΛΥΤΕΚΝΟΣ",7,IF(P33="ΤΡΙΤΕΚΝΟΣ",3,0)))</f>
        <v>0</v>
      </c>
      <c r="X33" s="27">
        <f>IF(ISBLANK(#REF!),"",MAX(U33:W33))</f>
        <v>7</v>
      </c>
      <c r="Y33" s="181">
        <f>IF(ISBLANK(#REF!),"",SUM(R33:T33,X33))</f>
        <v>20.2</v>
      </c>
    </row>
    <row r="34" spans="1:25" s="8" customFormat="1">
      <c r="A34" s="28">
        <f>IF(ISBLANK(#REF!),"",IF(ISNUMBER(A33),A33+1,1))</f>
        <v>24</v>
      </c>
      <c r="B34" s="16" t="s">
        <v>238</v>
      </c>
      <c r="C34" s="16" t="s">
        <v>151</v>
      </c>
      <c r="D34" s="16" t="s">
        <v>127</v>
      </c>
      <c r="E34" s="16" t="s">
        <v>74</v>
      </c>
      <c r="F34" s="88">
        <v>38925</v>
      </c>
      <c r="G34" s="54">
        <v>16</v>
      </c>
      <c r="H34" s="16">
        <v>0</v>
      </c>
      <c r="I34" s="16">
        <v>0</v>
      </c>
      <c r="J34" s="16">
        <v>0</v>
      </c>
      <c r="K34" s="16">
        <v>4</v>
      </c>
      <c r="L34" s="16">
        <v>8</v>
      </c>
      <c r="M34" s="16">
        <v>2</v>
      </c>
      <c r="N34" s="26"/>
      <c r="O34" s="87"/>
      <c r="P34" s="17"/>
      <c r="Q34" s="17"/>
      <c r="R34" s="23">
        <f>IF(ISBLANK(#REF!),"",IF(E34="ΤΕΕ-ΤΕΛ-ΕΠΛ-ΕΠΑΛ",IF(G34&gt;10,ROUND(0.5*(G34-10),2),0),IF(E34="ΙΕΚ-Τάξη μαθητείας ΕΠΑΛ",IF(G34&gt;10,ROUND(0.85*(G34-10),2),0))))</f>
        <v>5.0999999999999996</v>
      </c>
      <c r="S34" s="23">
        <f>IF(ISBLANK(#REF!),"",MIN(3,0.5*INT((H34*12+I34+ROUND(J34/30,0))/6)))</f>
        <v>0</v>
      </c>
      <c r="T34" s="23">
        <f>IF(ISBLANK(#REF!),"",0.25*(K34*12+L34+ROUND(M34/30,0)))</f>
        <v>14</v>
      </c>
      <c r="U34" s="27">
        <f>IF(ISBLANK(#REF!),"",IF(N34&gt;=67%,7,0))</f>
        <v>0</v>
      </c>
      <c r="V34" s="27">
        <f>IF(ISBLANK(#REF!),"",IF(O34&gt;=1,7,0))</f>
        <v>0</v>
      </c>
      <c r="W34" s="27">
        <f>IF(ISBLANK(#REF!),"",IF(P34="ΠΟΛΥΤΕΚΝΟΣ",7,IF(P34="ΤΡΙΤΕΚΝΟΣ",3,0)))</f>
        <v>0</v>
      </c>
      <c r="X34" s="27">
        <f>IF(ISBLANK(#REF!),"",MAX(U34:W34))</f>
        <v>0</v>
      </c>
      <c r="Y34" s="181">
        <f>IF(ISBLANK(#REF!),"",SUM(R34:T34,X34))</f>
        <v>19.100000000000001</v>
      </c>
    </row>
    <row r="35" spans="1:25" s="8" customFormat="1">
      <c r="A35" s="28">
        <f>IF(ISBLANK(#REF!),"",IF(ISNUMBER(A34),A34+1,1))</f>
        <v>25</v>
      </c>
      <c r="B35" s="16" t="s">
        <v>174</v>
      </c>
      <c r="C35" s="16" t="s">
        <v>175</v>
      </c>
      <c r="D35" s="16" t="s">
        <v>127</v>
      </c>
      <c r="E35" s="16" t="s">
        <v>69</v>
      </c>
      <c r="F35" s="88">
        <v>34155</v>
      </c>
      <c r="G35" s="54">
        <v>13.428000000000001</v>
      </c>
      <c r="H35" s="16">
        <v>0</v>
      </c>
      <c r="I35" s="16">
        <v>0</v>
      </c>
      <c r="J35" s="16">
        <v>0</v>
      </c>
      <c r="K35" s="16">
        <v>5</v>
      </c>
      <c r="L35" s="16">
        <v>9</v>
      </c>
      <c r="M35" s="16">
        <v>10</v>
      </c>
      <c r="N35" s="26"/>
      <c r="O35" s="87"/>
      <c r="P35" s="17"/>
      <c r="Q35" s="17"/>
      <c r="R35" s="23">
        <f>IF(ISBLANK(#REF!),"",IF(E35="ΤΕΕ-ΤΕΛ-ΕΠΛ-ΕΠΑΛ",IF(G35&gt;10,ROUND(0.5*(G35-10),2),0),IF(E35="ΙΕΚ-Τάξη μαθητείας ΕΠΑΛ",IF(G35&gt;10,ROUND(0.85*(G35-10),2),0))))</f>
        <v>1.71</v>
      </c>
      <c r="S35" s="23">
        <f>IF(ISBLANK(#REF!),"",MIN(3,0.5*INT((H35*12+I35+ROUND(J35/30,0))/6)))</f>
        <v>0</v>
      </c>
      <c r="T35" s="23">
        <f>IF(ISBLANK(#REF!),"",0.25*(K35*12+L35+ROUND(M35/30,0)))</f>
        <v>17.25</v>
      </c>
      <c r="U35" s="27">
        <f>IF(ISBLANK(#REF!),"",IF(N35&gt;=67%,7,0))</f>
        <v>0</v>
      </c>
      <c r="V35" s="27">
        <f>IF(ISBLANK(#REF!),"",IF(O35&gt;=1,7,0))</f>
        <v>0</v>
      </c>
      <c r="W35" s="27">
        <f>IF(ISBLANK(#REF!),"",IF(P35="ΠΟΛΥΤΕΚΝΟΣ",7,IF(P35="ΤΡΙΤΕΚΝΟΣ",3,0)))</f>
        <v>0</v>
      </c>
      <c r="X35" s="27">
        <f>IF(ISBLANK(#REF!),"",MAX(U35:W35))</f>
        <v>0</v>
      </c>
      <c r="Y35" s="181">
        <f>IF(ISBLANK(#REF!),"",SUM(R35:T35,X35))</f>
        <v>18.96</v>
      </c>
    </row>
    <row r="36" spans="1:25" s="8" customFormat="1">
      <c r="A36" s="28">
        <f>IF(ISBLANK(#REF!),"",IF(ISNUMBER(A35),A35+1,1))</f>
        <v>26</v>
      </c>
      <c r="B36" s="16" t="s">
        <v>274</v>
      </c>
      <c r="C36" s="16" t="s">
        <v>109</v>
      </c>
      <c r="D36" s="16" t="s">
        <v>96</v>
      </c>
      <c r="E36" s="16" t="s">
        <v>69</v>
      </c>
      <c r="F36" s="88">
        <v>34506</v>
      </c>
      <c r="G36" s="54">
        <v>16.614999999999998</v>
      </c>
      <c r="H36" s="16">
        <v>0</v>
      </c>
      <c r="I36" s="16">
        <v>0</v>
      </c>
      <c r="J36" s="16">
        <v>0</v>
      </c>
      <c r="K36" s="16">
        <v>3</v>
      </c>
      <c r="L36" s="16">
        <v>7</v>
      </c>
      <c r="M36" s="16">
        <v>21</v>
      </c>
      <c r="N36" s="26"/>
      <c r="O36" s="87"/>
      <c r="P36" s="17" t="s">
        <v>31</v>
      </c>
      <c r="Q36" s="17"/>
      <c r="R36" s="23">
        <f>IF(ISBLANK(#REF!),"",IF(E36="ΤΕΕ-ΤΕΛ-ΕΠΛ-ΕΠΑΛ",IF(G36&gt;10,ROUND(0.5*(G36-10),2),0),IF(E36="ΙΕΚ-Τάξη μαθητείας ΕΠΑΛ",IF(G36&gt;10,ROUND(0.85*(G36-10),2),0))))</f>
        <v>3.31</v>
      </c>
      <c r="S36" s="23">
        <f>IF(ISBLANK(#REF!),"",MIN(3,0.5*INT((H36*12+I36+ROUND(J36/30,0))/6)))</f>
        <v>0</v>
      </c>
      <c r="T36" s="23">
        <f>IF(ISBLANK(#REF!),"",0.25*(K36*12+L36+ROUND(M36/30,0)))</f>
        <v>11</v>
      </c>
      <c r="U36" s="27">
        <f>IF(ISBLANK(#REF!),"",IF(N36&gt;=67%,7,0))</f>
        <v>0</v>
      </c>
      <c r="V36" s="27">
        <f>IF(ISBLANK(#REF!),"",IF(O36&gt;=1,7,0))</f>
        <v>0</v>
      </c>
      <c r="W36" s="27">
        <f>IF(ISBLANK(#REF!),"",IF(P36="ΠΟΛΥΤΕΚΝΟΣ",7,IF(P36="ΤΡΙΤΕΚΝΟΣ",3,0)))</f>
        <v>3</v>
      </c>
      <c r="X36" s="27">
        <f>IF(ISBLANK(#REF!),"",MAX(U36:W36))</f>
        <v>3</v>
      </c>
      <c r="Y36" s="181">
        <f>IF(ISBLANK(#REF!),"",SUM(R36:T36,X36))</f>
        <v>17.310000000000002</v>
      </c>
    </row>
    <row r="37" spans="1:25" s="8" customFormat="1">
      <c r="A37" s="28">
        <f>IF(ISBLANK(#REF!),"",IF(ISNUMBER(A36),A36+1,1))</f>
        <v>27</v>
      </c>
      <c r="B37" s="16" t="s">
        <v>148</v>
      </c>
      <c r="C37" s="16" t="s">
        <v>151</v>
      </c>
      <c r="D37" s="16" t="s">
        <v>107</v>
      </c>
      <c r="E37" s="16" t="s">
        <v>74</v>
      </c>
      <c r="F37" s="88">
        <v>36498</v>
      </c>
      <c r="G37" s="54">
        <v>12</v>
      </c>
      <c r="H37" s="16">
        <v>1</v>
      </c>
      <c r="I37" s="16">
        <v>4</v>
      </c>
      <c r="J37" s="16">
        <v>8</v>
      </c>
      <c r="K37" s="16">
        <v>4</v>
      </c>
      <c r="L37" s="16">
        <v>10</v>
      </c>
      <c r="M37" s="16">
        <v>7</v>
      </c>
      <c r="N37" s="26"/>
      <c r="O37" s="87"/>
      <c r="P37" s="17"/>
      <c r="Q37" s="17"/>
      <c r="R37" s="23">
        <f>IF(ISBLANK(#REF!),"",IF(E37="ΤΕΕ-ΤΕΛ-ΕΠΛ-ΕΠΑΛ",IF(G37&gt;10,ROUND(0.5*(G37-10),2),0),IF(E37="ΙΕΚ-Τάξη μαθητείας ΕΠΑΛ",IF(G37&gt;10,ROUND(0.85*(G37-10),2),0))))</f>
        <v>1.7</v>
      </c>
      <c r="S37" s="23">
        <f>IF(ISBLANK(#REF!),"",MIN(3,0.5*INT((H37*12+I37+ROUND(J37/30,0))/6)))</f>
        <v>1</v>
      </c>
      <c r="T37" s="23">
        <f>IF(ISBLANK(#REF!),"",0.25*(K37*12+L37+ROUND(M37/30,0)))</f>
        <v>14.5</v>
      </c>
      <c r="U37" s="27">
        <f>IF(ISBLANK(#REF!),"",IF(N37&gt;=67%,7,0))</f>
        <v>0</v>
      </c>
      <c r="V37" s="27">
        <f>IF(ISBLANK(#REF!),"",IF(O37&gt;=1,7,0))</f>
        <v>0</v>
      </c>
      <c r="W37" s="27">
        <f>IF(ISBLANK(#REF!),"",IF(P37="ΠΟΛΥΤΕΚΝΟΣ",7,IF(P37="ΤΡΙΤΕΚΝΟΣ",3,0)))</f>
        <v>0</v>
      </c>
      <c r="X37" s="27">
        <f>IF(ISBLANK(#REF!),"",MAX(U37:W37))</f>
        <v>0</v>
      </c>
      <c r="Y37" s="181">
        <f>IF(ISBLANK(#REF!),"",SUM(R37:T37,X37))</f>
        <v>17.2</v>
      </c>
    </row>
    <row r="38" spans="1:25" s="8" customFormat="1">
      <c r="A38" s="28">
        <f>IF(ISBLANK(#REF!),"",IF(ISNUMBER(A37),A37+1,1))</f>
        <v>28</v>
      </c>
      <c r="B38" s="20" t="s">
        <v>113</v>
      </c>
      <c r="C38" s="16" t="s">
        <v>114</v>
      </c>
      <c r="D38" s="20" t="s">
        <v>112</v>
      </c>
      <c r="E38" s="16" t="s">
        <v>74</v>
      </c>
      <c r="F38" s="21">
        <v>37826</v>
      </c>
      <c r="G38" s="54">
        <v>10</v>
      </c>
      <c r="H38" s="20">
        <v>0</v>
      </c>
      <c r="I38" s="20">
        <v>0</v>
      </c>
      <c r="J38" s="20">
        <v>0</v>
      </c>
      <c r="K38" s="20">
        <v>5</v>
      </c>
      <c r="L38" s="20">
        <v>6</v>
      </c>
      <c r="M38" s="20">
        <v>24</v>
      </c>
      <c r="N38" s="19"/>
      <c r="O38" s="86"/>
      <c r="P38" s="17"/>
      <c r="Q38" s="25"/>
      <c r="R38" s="23">
        <f>IF(ISBLANK(#REF!),"",IF(E38="ΤΕΕ-ΤΕΛ-ΕΠΛ-ΕΠΑΛ",IF(G38&gt;10,ROUND(0.5*(G38-10),2),0),IF(E38="ΙΕΚ-Τάξη μαθητείας ΕΠΑΛ",IF(G38&gt;10,ROUND(0.85*(G38-10),2),0))))</f>
        <v>0</v>
      </c>
      <c r="S38" s="23">
        <f>IF(ISBLANK(#REF!),"",MIN(3,0.5*INT((H38*12+I38+ROUND(J38/30,0))/6)))</f>
        <v>0</v>
      </c>
      <c r="T38" s="23">
        <f>IF(ISBLANK(#REF!),"",0.25*(K38*12+L38+ROUND(M38/30,0)))</f>
        <v>16.75</v>
      </c>
      <c r="U38" s="27">
        <f>IF(ISBLANK(#REF!),"",IF(N38&gt;=67%,7,0))</f>
        <v>0</v>
      </c>
      <c r="V38" s="27">
        <f>IF(ISBLANK(#REF!),"",IF(O38&gt;=1,7,0))</f>
        <v>0</v>
      </c>
      <c r="W38" s="27">
        <f>IF(ISBLANK(#REF!),"",IF(P38="ΠΟΛΥΤΕΚΝΟΣ",7,IF(P38="ΤΡΙΤΕΚΝΟΣ",3,0)))</f>
        <v>0</v>
      </c>
      <c r="X38" s="27">
        <f>IF(ISBLANK(#REF!),"",MAX(U38:W38))</f>
        <v>0</v>
      </c>
      <c r="Y38" s="181">
        <f>IF(ISBLANK(#REF!),"",SUM(R38:T38,X38))</f>
        <v>16.75</v>
      </c>
    </row>
    <row r="39" spans="1:25" s="8" customFormat="1">
      <c r="A39" s="28">
        <f>IF(ISBLANK(#REF!),"",IF(ISNUMBER(A38),A38+1,1))</f>
        <v>29</v>
      </c>
      <c r="B39" s="20" t="s">
        <v>115</v>
      </c>
      <c r="C39" s="16" t="s">
        <v>116</v>
      </c>
      <c r="D39" s="20" t="s">
        <v>107</v>
      </c>
      <c r="E39" s="16" t="s">
        <v>74</v>
      </c>
      <c r="F39" s="21">
        <v>36194</v>
      </c>
      <c r="G39" s="54">
        <v>15</v>
      </c>
      <c r="H39" s="20">
        <v>2</v>
      </c>
      <c r="I39" s="20">
        <v>9</v>
      </c>
      <c r="J39" s="20">
        <v>21</v>
      </c>
      <c r="K39" s="20">
        <v>3</v>
      </c>
      <c r="L39" s="20">
        <v>2</v>
      </c>
      <c r="M39" s="20">
        <v>22</v>
      </c>
      <c r="N39" s="22"/>
      <c r="O39" s="84"/>
      <c r="P39" s="20"/>
      <c r="Q39" s="20"/>
      <c r="R39" s="23">
        <f>IF(ISBLANK(#REF!),"",IF(E39="ΤΕΕ-ΤΕΛ-ΕΠΛ-ΕΠΑΛ",IF(G39&gt;10,ROUND(0.5*(G39-10),2),0),IF(E39="ΙΕΚ-Τάξη μαθητείας ΕΠΑΛ",IF(G39&gt;10,ROUND(0.85*(G39-10),2),0))))</f>
        <v>4.25</v>
      </c>
      <c r="S39" s="23">
        <f>IF(ISBLANK(#REF!),"",MIN(3,0.5*INT((H39*12+I39+ROUND(J39/30,0))/6)))</f>
        <v>2.5</v>
      </c>
      <c r="T39" s="23">
        <f>IF(ISBLANK(#REF!),"",0.25*(K39*12+L39+ROUND(M39/30,0)))</f>
        <v>9.75</v>
      </c>
      <c r="U39" s="27">
        <f>IF(ISBLANK(#REF!),"",IF(N39&gt;=67%,7,0))</f>
        <v>0</v>
      </c>
      <c r="V39" s="27">
        <f>IF(ISBLANK(#REF!),"",IF(O39&gt;=1,7,0))</f>
        <v>0</v>
      </c>
      <c r="W39" s="27">
        <f>IF(ISBLANK(#REF!),"",IF(P39="ΠΟΛΥΤΕΚΝΟΣ",7,IF(P39="ΤΡΙΤΕΚΝΟΣ",3,0)))</f>
        <v>0</v>
      </c>
      <c r="X39" s="27">
        <f>IF(ISBLANK(#REF!),"",MAX(U39:W39))</f>
        <v>0</v>
      </c>
      <c r="Y39" s="181">
        <f>IF(ISBLANK(#REF!),"",SUM(R39:T39,X39))</f>
        <v>16.5</v>
      </c>
    </row>
    <row r="40" spans="1:25" s="8" customFormat="1">
      <c r="A40" s="28">
        <f>IF(ISBLANK(#REF!),"",IF(ISNUMBER(A39),A39+1,1))</f>
        <v>30</v>
      </c>
      <c r="B40" s="16" t="s">
        <v>204</v>
      </c>
      <c r="C40" s="16" t="s">
        <v>95</v>
      </c>
      <c r="D40" s="16" t="s">
        <v>167</v>
      </c>
      <c r="E40" s="16" t="s">
        <v>74</v>
      </c>
      <c r="F40" s="88">
        <v>41263</v>
      </c>
      <c r="G40" s="54">
        <v>20</v>
      </c>
      <c r="H40" s="16">
        <v>0</v>
      </c>
      <c r="I40" s="16">
        <v>0</v>
      </c>
      <c r="J40" s="16">
        <v>0</v>
      </c>
      <c r="K40" s="16">
        <v>2</v>
      </c>
      <c r="L40" s="16">
        <v>7</v>
      </c>
      <c r="M40" s="16">
        <v>17</v>
      </c>
      <c r="N40" s="26"/>
      <c r="O40" s="87"/>
      <c r="P40" s="17"/>
      <c r="Q40" s="17"/>
      <c r="R40" s="23">
        <f>IF(ISBLANK(#REF!),"",IF(E40="ΤΕΕ-ΤΕΛ-ΕΠΛ-ΕΠΑΛ",IF(G40&gt;10,ROUND(0.5*(G40-10),2),0),IF(E40="ΙΕΚ-Τάξη μαθητείας ΕΠΑΛ",IF(G40&gt;10,ROUND(0.85*(G40-10),2),0))))</f>
        <v>8.5</v>
      </c>
      <c r="S40" s="23">
        <f>IF(ISBLANK(#REF!),"",MIN(3,0.5*INT((H40*12+I40+ROUND(J40/30,0))/6)))</f>
        <v>0</v>
      </c>
      <c r="T40" s="23">
        <f>IF(ISBLANK(#REF!),"",0.25*(K40*12+L40+ROUND(M40/30,0)))</f>
        <v>8</v>
      </c>
      <c r="U40" s="27">
        <f>IF(ISBLANK(#REF!),"",IF(N40&gt;=67%,7,0))</f>
        <v>0</v>
      </c>
      <c r="V40" s="27">
        <f>IF(ISBLANK(#REF!),"",IF(O40&gt;=1,7,0))</f>
        <v>0</v>
      </c>
      <c r="W40" s="27">
        <f>IF(ISBLANK(#REF!),"",IF(P40="ΠΟΛΥΤΕΚΝΟΣ",7,IF(P40="ΤΡΙΤΕΚΝΟΣ",3,0)))</f>
        <v>0</v>
      </c>
      <c r="X40" s="27">
        <f>IF(ISBLANK(#REF!),"",MAX(U40:W40))</f>
        <v>0</v>
      </c>
      <c r="Y40" s="181">
        <f>IF(ISBLANK(#REF!),"",SUM(R40:T40,X40))</f>
        <v>16.5</v>
      </c>
    </row>
    <row r="41" spans="1:25" s="8" customFormat="1">
      <c r="A41" s="28">
        <f>IF(ISBLANK(#REF!),"",IF(ISNUMBER(A40),A40+1,1))</f>
        <v>31</v>
      </c>
      <c r="B41" s="16" t="s">
        <v>269</v>
      </c>
      <c r="C41" s="16" t="s">
        <v>158</v>
      </c>
      <c r="D41" s="16" t="s">
        <v>184</v>
      </c>
      <c r="E41" s="16" t="s">
        <v>74</v>
      </c>
      <c r="F41" s="88">
        <v>37294</v>
      </c>
      <c r="G41" s="54">
        <v>14</v>
      </c>
      <c r="H41" s="16">
        <v>0</v>
      </c>
      <c r="I41" s="16">
        <v>0</v>
      </c>
      <c r="J41" s="16">
        <v>0</v>
      </c>
      <c r="K41" s="16">
        <v>3</v>
      </c>
      <c r="L41" s="16">
        <v>10</v>
      </c>
      <c r="M41" s="16">
        <v>25</v>
      </c>
      <c r="N41" s="26"/>
      <c r="O41" s="87"/>
      <c r="P41" s="17"/>
      <c r="Q41" s="17"/>
      <c r="R41" s="23">
        <f>IF(ISBLANK(#REF!),"",IF(E41="ΤΕΕ-ΤΕΛ-ΕΠΛ-ΕΠΑΛ",IF(G41&gt;10,ROUND(0.5*(G41-10),2),0),IF(E41="ΙΕΚ-Τάξη μαθητείας ΕΠΑΛ",IF(G41&gt;10,ROUND(0.85*(G41-10),2),0))))</f>
        <v>3.4</v>
      </c>
      <c r="S41" s="23">
        <f>IF(ISBLANK(#REF!),"",MIN(3,0.5*INT((H41*12+I41+ROUND(J41/30,0))/6)))</f>
        <v>0</v>
      </c>
      <c r="T41" s="23">
        <f>IF(ISBLANK(#REF!),"",0.25*(K41*12+L41+ROUND(M41/30,0)))</f>
        <v>11.75</v>
      </c>
      <c r="U41" s="27">
        <f>IF(ISBLANK(#REF!),"",IF(N41&gt;=67%,7,0))</f>
        <v>0</v>
      </c>
      <c r="V41" s="27">
        <f>IF(ISBLANK(#REF!),"",IF(O41&gt;=1,7,0))</f>
        <v>0</v>
      </c>
      <c r="W41" s="27">
        <f>IF(ISBLANK(#REF!),"",IF(P41="ΠΟΛΥΤΕΚΝΟΣ",7,IF(P41="ΤΡΙΤΕΚΝΟΣ",3,0)))</f>
        <v>0</v>
      </c>
      <c r="X41" s="27">
        <f>IF(ISBLANK(#REF!),"",MAX(U41:W41))</f>
        <v>0</v>
      </c>
      <c r="Y41" s="181">
        <f>IF(ISBLANK(#REF!),"",SUM(R41:T41,X41))</f>
        <v>15.15</v>
      </c>
    </row>
    <row r="42" spans="1:25" s="8" customFormat="1">
      <c r="A42" s="28">
        <f>IF(ISBLANK(#REF!),"",IF(ISNUMBER(A41),A41+1,1))</f>
        <v>32</v>
      </c>
      <c r="B42" s="16" t="s">
        <v>135</v>
      </c>
      <c r="C42" s="16" t="s">
        <v>138</v>
      </c>
      <c r="D42" s="16" t="s">
        <v>107</v>
      </c>
      <c r="E42" s="16" t="s">
        <v>69</v>
      </c>
      <c r="F42" s="88">
        <v>37776</v>
      </c>
      <c r="G42" s="54">
        <v>13</v>
      </c>
      <c r="H42" s="16">
        <v>0</v>
      </c>
      <c r="I42" s="16">
        <v>6</v>
      </c>
      <c r="J42" s="16">
        <v>0</v>
      </c>
      <c r="K42" s="16">
        <v>4</v>
      </c>
      <c r="L42" s="16">
        <v>3</v>
      </c>
      <c r="M42" s="16">
        <v>8</v>
      </c>
      <c r="N42" s="26"/>
      <c r="O42" s="87"/>
      <c r="P42" s="17"/>
      <c r="Q42" s="17"/>
      <c r="R42" s="23">
        <f>IF(ISBLANK(#REF!),"",IF(E42="ΤΕΕ-ΤΕΛ-ΕΠΛ-ΕΠΑΛ",IF(G42&gt;10,ROUND(0.5*(G42-10),2),0),IF(E42="ΙΕΚ-Τάξη μαθητείας ΕΠΑΛ",IF(G42&gt;10,ROUND(0.85*(G42-10),2),0))))</f>
        <v>1.5</v>
      </c>
      <c r="S42" s="23">
        <f>IF(ISBLANK(#REF!),"",MIN(3,0.5*INT((H42*12+I42+ROUND(J42/30,0))/6)))</f>
        <v>0.5</v>
      </c>
      <c r="T42" s="23">
        <f>IF(ISBLANK(#REF!),"",0.25*(K42*12+L42+ROUND(M42/30,0)))</f>
        <v>12.75</v>
      </c>
      <c r="U42" s="27">
        <f>IF(ISBLANK(#REF!),"",IF(N42&gt;=67%,7,0))</f>
        <v>0</v>
      </c>
      <c r="V42" s="27">
        <f>IF(ISBLANK(#REF!),"",IF(O42&gt;=1,7,0))</f>
        <v>0</v>
      </c>
      <c r="W42" s="27">
        <f>IF(ISBLANK(#REF!),"",IF(P42="ΠΟΛΥΤΕΚΝΟΣ",7,IF(P42="ΤΡΙΤΕΚΝΟΣ",3,0)))</f>
        <v>0</v>
      </c>
      <c r="X42" s="27">
        <f>IF(ISBLANK(#REF!),"",MAX(U42:W42))</f>
        <v>0</v>
      </c>
      <c r="Y42" s="181">
        <f>IF(ISBLANK(#REF!),"",SUM(R42:T42,X42))</f>
        <v>14.75</v>
      </c>
    </row>
    <row r="43" spans="1:25" s="8" customFormat="1">
      <c r="A43" s="28">
        <f>IF(ISBLANK(#REF!),"",IF(ISNUMBER(A42),A42+1,1))</f>
        <v>33</v>
      </c>
      <c r="B43" s="16" t="s">
        <v>125</v>
      </c>
      <c r="C43" s="16" t="s">
        <v>126</v>
      </c>
      <c r="D43" s="16" t="s">
        <v>127</v>
      </c>
      <c r="E43" s="16" t="s">
        <v>74</v>
      </c>
      <c r="F43" s="88">
        <v>41263</v>
      </c>
      <c r="G43" s="54">
        <v>18</v>
      </c>
      <c r="H43" s="16">
        <v>0</v>
      </c>
      <c r="I43" s="16">
        <v>0</v>
      </c>
      <c r="J43" s="16">
        <v>0</v>
      </c>
      <c r="K43" s="16">
        <v>2</v>
      </c>
      <c r="L43" s="16">
        <v>6</v>
      </c>
      <c r="M43" s="16">
        <v>21</v>
      </c>
      <c r="N43" s="26"/>
      <c r="O43" s="87"/>
      <c r="P43" s="17"/>
      <c r="Q43" s="17"/>
      <c r="R43" s="23">
        <f>IF(ISBLANK(#REF!),"",IF(E43="ΤΕΕ-ΤΕΛ-ΕΠΛ-ΕΠΑΛ",IF(G43&gt;10,ROUND(0.5*(G43-10),2),0),IF(E43="ΙΕΚ-Τάξη μαθητείας ΕΠΑΛ",IF(G43&gt;10,ROUND(0.85*(G43-10),2),0))))</f>
        <v>6.8</v>
      </c>
      <c r="S43" s="23">
        <f>IF(ISBLANK(#REF!),"",MIN(3,0.5*INT((H43*12+I43+ROUND(J43/30,0))/6)))</f>
        <v>0</v>
      </c>
      <c r="T43" s="23">
        <f>IF(ISBLANK(#REF!),"",0.25*(K43*12+L43+ROUND(M43/30,0)))</f>
        <v>7.75</v>
      </c>
      <c r="U43" s="27">
        <f>IF(ISBLANK(#REF!),"",IF(N43&gt;=67%,7,0))</f>
        <v>0</v>
      </c>
      <c r="V43" s="27">
        <f>IF(ISBLANK(#REF!),"",IF(O43&gt;=1,7,0))</f>
        <v>0</v>
      </c>
      <c r="W43" s="27">
        <f>IF(ISBLANK(#REF!),"",IF(P43="ΠΟΛΥΤΕΚΝΟΣ",7,IF(P43="ΤΡΙΤΕΚΝΟΣ",3,0)))</f>
        <v>0</v>
      </c>
      <c r="X43" s="27">
        <f>IF(ISBLANK(#REF!),"",MAX(U43:W43))</f>
        <v>0</v>
      </c>
      <c r="Y43" s="181">
        <f>IF(ISBLANK(#REF!),"",SUM(R43:T43,X43))</f>
        <v>14.55</v>
      </c>
    </row>
    <row r="44" spans="1:25" s="8" customFormat="1">
      <c r="A44" s="28">
        <f>IF(ISBLANK(#REF!),"",IF(ISNUMBER(A43),A43+1,1))</f>
        <v>34</v>
      </c>
      <c r="B44" s="20" t="s">
        <v>108</v>
      </c>
      <c r="C44" s="16" t="s">
        <v>109</v>
      </c>
      <c r="D44" s="20" t="s">
        <v>107</v>
      </c>
      <c r="E44" s="16" t="s">
        <v>69</v>
      </c>
      <c r="F44" s="21">
        <v>36207</v>
      </c>
      <c r="G44" s="54">
        <v>13.8</v>
      </c>
      <c r="H44" s="20">
        <v>0</v>
      </c>
      <c r="I44" s="20">
        <v>0</v>
      </c>
      <c r="J44" s="20">
        <v>0</v>
      </c>
      <c r="K44" s="20">
        <v>1</v>
      </c>
      <c r="L44" s="20">
        <v>9</v>
      </c>
      <c r="M44" s="20">
        <v>28</v>
      </c>
      <c r="N44" s="19"/>
      <c r="O44" s="86">
        <v>1</v>
      </c>
      <c r="P44" s="17" t="s">
        <v>31</v>
      </c>
      <c r="Q44" s="25"/>
      <c r="R44" s="23">
        <f>IF(ISBLANK(#REF!),"",IF(E44="ΤΕΕ-ΤΕΛ-ΕΠΛ-ΕΠΑΛ",IF(G44&gt;10,ROUND(0.5*(G44-10),2),0),IF(E44="ΙΕΚ-Τάξη μαθητείας ΕΠΑΛ",IF(G44&gt;10,ROUND(0.85*(G44-10),2),0))))</f>
        <v>1.9</v>
      </c>
      <c r="S44" s="23">
        <f>IF(ISBLANK(#REF!),"",MIN(3,0.5*INT((H44*12+I44+ROUND(J44/30,0))/6)))</f>
        <v>0</v>
      </c>
      <c r="T44" s="23">
        <f>IF(ISBLANK(#REF!),"",0.25*(K44*12+L44+ROUND(M44/30,0)))</f>
        <v>5.5</v>
      </c>
      <c r="U44" s="27">
        <f>IF(ISBLANK(#REF!),"",IF(N44&gt;=67%,7,0))</f>
        <v>0</v>
      </c>
      <c r="V44" s="27">
        <f>IF(ISBLANK(#REF!),"",IF(O44&gt;=1,7,0))</f>
        <v>7</v>
      </c>
      <c r="W44" s="27">
        <f>IF(ISBLANK(#REF!),"",IF(P44="ΠΟΛΥΤΕΚΝΟΣ",7,IF(P44="ΤΡΙΤΕΚΝΟΣ",3,0)))</f>
        <v>3</v>
      </c>
      <c r="X44" s="27">
        <f>IF(ISBLANK(#REF!),"",MAX(U44:W44))</f>
        <v>7</v>
      </c>
      <c r="Y44" s="181">
        <f>IF(ISBLANK(#REF!),"",SUM(R44:T44,X44))</f>
        <v>14.4</v>
      </c>
    </row>
    <row r="45" spans="1:25" s="8" customFormat="1">
      <c r="A45" s="28">
        <f>IF(ISBLANK(#REF!),"",IF(ISNUMBER(A44),A44+1,1))</f>
        <v>35</v>
      </c>
      <c r="B45" s="16" t="s">
        <v>284</v>
      </c>
      <c r="C45" s="16" t="s">
        <v>151</v>
      </c>
      <c r="D45" s="16" t="s">
        <v>144</v>
      </c>
      <c r="E45" s="16" t="s">
        <v>74</v>
      </c>
      <c r="F45" s="88">
        <v>36560</v>
      </c>
      <c r="G45" s="54">
        <v>11</v>
      </c>
      <c r="H45" s="16">
        <v>1</v>
      </c>
      <c r="I45" s="16">
        <v>1</v>
      </c>
      <c r="J45" s="16">
        <v>4</v>
      </c>
      <c r="K45" s="16">
        <v>4</v>
      </c>
      <c r="L45" s="16">
        <v>0</v>
      </c>
      <c r="M45" s="16">
        <v>24</v>
      </c>
      <c r="N45" s="26"/>
      <c r="O45" s="87"/>
      <c r="P45" s="17"/>
      <c r="Q45" s="17"/>
      <c r="R45" s="23">
        <f>IF(ISBLANK(#REF!),"",IF(E45="ΤΕΕ-ΤΕΛ-ΕΠΛ-ΕΠΑΛ",IF(G45&gt;10,ROUND(0.5*(G45-10),2),0),IF(E45="ΙΕΚ-Τάξη μαθητείας ΕΠΑΛ",IF(G45&gt;10,ROUND(0.85*(G45-10),2),0))))</f>
        <v>0.85</v>
      </c>
      <c r="S45" s="23">
        <f>IF(ISBLANK(#REF!),"",MIN(3,0.5*INT((H45*12+I45+ROUND(J45/30,0))/6)))</f>
        <v>1</v>
      </c>
      <c r="T45" s="23">
        <f>IF(ISBLANK(#REF!),"",0.25*(K45*12+L45+ROUND(M45/30,0)))</f>
        <v>12.25</v>
      </c>
      <c r="U45" s="27">
        <f>IF(ISBLANK(#REF!),"",IF(N45&gt;=67%,7,0))</f>
        <v>0</v>
      </c>
      <c r="V45" s="27">
        <f>IF(ISBLANK(#REF!),"",IF(O45&gt;=1,7,0))</f>
        <v>0</v>
      </c>
      <c r="W45" s="27">
        <f>IF(ISBLANK(#REF!),"",IF(P45="ΠΟΛΥΤΕΚΝΟΣ",7,IF(P45="ΤΡΙΤΕΚΝΟΣ",3,0)))</f>
        <v>0</v>
      </c>
      <c r="X45" s="27">
        <f>IF(ISBLANK(#REF!),"",MAX(U45:W45))</f>
        <v>0</v>
      </c>
      <c r="Y45" s="181">
        <f>IF(ISBLANK(#REF!),"",SUM(R45:T45,X45))</f>
        <v>14.1</v>
      </c>
    </row>
    <row r="46" spans="1:25" s="8" customFormat="1">
      <c r="A46" s="28">
        <f>IF(ISBLANK(#REF!),"",IF(ISNUMBER(A45),A45+1,1))</f>
        <v>36</v>
      </c>
      <c r="B46" s="16" t="s">
        <v>223</v>
      </c>
      <c r="C46" s="16" t="s">
        <v>224</v>
      </c>
      <c r="D46" s="16" t="s">
        <v>211</v>
      </c>
      <c r="E46" s="16" t="s">
        <v>69</v>
      </c>
      <c r="F46" s="88">
        <v>34873</v>
      </c>
      <c r="G46" s="54">
        <v>19.928000000000001</v>
      </c>
      <c r="H46" s="16">
        <v>0</v>
      </c>
      <c r="I46" s="16">
        <v>0</v>
      </c>
      <c r="J46" s="16">
        <v>0</v>
      </c>
      <c r="K46" s="16">
        <v>0</v>
      </c>
      <c r="L46" s="16">
        <v>6</v>
      </c>
      <c r="M46" s="16">
        <v>26</v>
      </c>
      <c r="N46" s="26"/>
      <c r="O46" s="87"/>
      <c r="P46" s="17" t="s">
        <v>30</v>
      </c>
      <c r="Q46" s="17"/>
      <c r="R46" s="23">
        <f>IF(ISBLANK(#REF!),"",IF(E46="ΤΕΕ-ΤΕΛ-ΕΠΛ-ΕΠΑΛ",IF(G46&gt;10,ROUND(0.5*(G46-10),2),0),IF(E46="ΙΕΚ-Τάξη μαθητείας ΕΠΑΛ",IF(G46&gt;10,ROUND(0.85*(G46-10),2),0))))</f>
        <v>4.96</v>
      </c>
      <c r="S46" s="23">
        <f>IF(ISBLANK(#REF!),"",MIN(3,0.5*INT((H46*12+I46+ROUND(J46/30,0))/6)))</f>
        <v>0</v>
      </c>
      <c r="T46" s="23">
        <f>IF(ISBLANK(#REF!),"",0.25*(K46*12+L46+ROUND(M46/30,0)))</f>
        <v>1.75</v>
      </c>
      <c r="U46" s="27">
        <f>IF(ISBLANK(#REF!),"",IF(N46&gt;=67%,7,0))</f>
        <v>0</v>
      </c>
      <c r="V46" s="27">
        <f>IF(ISBLANK(#REF!),"",IF(O46&gt;=1,7,0))</f>
        <v>0</v>
      </c>
      <c r="W46" s="27">
        <f>IF(ISBLANK(#REF!),"",IF(P46="ΠΟΛΥΤΕΚΝΟΣ",7,IF(P46="ΤΡΙΤΕΚΝΟΣ",3,0)))</f>
        <v>7</v>
      </c>
      <c r="X46" s="27">
        <f>IF(ISBLANK(#REF!),"",MAX(U46:W46))</f>
        <v>7</v>
      </c>
      <c r="Y46" s="181">
        <f>IF(ISBLANK(#REF!),"",SUM(R46:T46,X46))</f>
        <v>13.71</v>
      </c>
    </row>
    <row r="47" spans="1:25" s="8" customFormat="1">
      <c r="A47" s="28">
        <f>IF(ISBLANK(#REF!),"",IF(ISNUMBER(A46),A46+1,1))</f>
        <v>37</v>
      </c>
      <c r="B47" s="16" t="s">
        <v>212</v>
      </c>
      <c r="C47" s="16" t="s">
        <v>109</v>
      </c>
      <c r="D47" s="16" t="s">
        <v>130</v>
      </c>
      <c r="E47" s="16" t="s">
        <v>74</v>
      </c>
      <c r="F47" s="88">
        <v>41263</v>
      </c>
      <c r="G47" s="54">
        <v>17</v>
      </c>
      <c r="H47" s="16">
        <v>0</v>
      </c>
      <c r="I47" s="16">
        <v>0</v>
      </c>
      <c r="J47" s="16">
        <v>0</v>
      </c>
      <c r="K47" s="16">
        <v>2</v>
      </c>
      <c r="L47" s="16">
        <v>6</v>
      </c>
      <c r="M47" s="16">
        <v>20</v>
      </c>
      <c r="N47" s="26"/>
      <c r="O47" s="87"/>
      <c r="P47" s="17"/>
      <c r="Q47" s="17"/>
      <c r="R47" s="23">
        <f>IF(ISBLANK(#REF!),"",IF(E47="ΤΕΕ-ΤΕΛ-ΕΠΛ-ΕΠΑΛ",IF(G47&gt;10,ROUND(0.5*(G47-10),2),0),IF(E47="ΙΕΚ-Τάξη μαθητείας ΕΠΑΛ",IF(G47&gt;10,ROUND(0.85*(G47-10),2),0))))</f>
        <v>5.95</v>
      </c>
      <c r="S47" s="23">
        <f>IF(ISBLANK(#REF!),"",MIN(3,0.5*INT((H47*12+I47+ROUND(J47/30,0))/6)))</f>
        <v>0</v>
      </c>
      <c r="T47" s="23">
        <f>IF(ISBLANK(#REF!),"",0.25*(K47*12+L47+ROUND(M47/30,0)))</f>
        <v>7.75</v>
      </c>
      <c r="U47" s="27">
        <f>IF(ISBLANK(#REF!),"",IF(N47&gt;=67%,7,0))</f>
        <v>0</v>
      </c>
      <c r="V47" s="27">
        <f>IF(ISBLANK(#REF!),"",IF(O47&gt;=1,7,0))</f>
        <v>0</v>
      </c>
      <c r="W47" s="27">
        <f>IF(ISBLANK(#REF!),"",IF(P47="ΠΟΛΥΤΕΚΝΟΣ",7,IF(P47="ΤΡΙΤΕΚΝΟΣ",3,0)))</f>
        <v>0</v>
      </c>
      <c r="X47" s="27">
        <f>IF(ISBLANK(#REF!),"",MAX(U47:W47))</f>
        <v>0</v>
      </c>
      <c r="Y47" s="181">
        <f>IF(ISBLANK(#REF!),"",SUM(R47:T47,X47))</f>
        <v>13.7</v>
      </c>
    </row>
    <row r="48" spans="1:25" s="8" customFormat="1">
      <c r="A48" s="28">
        <f>IF(ISBLANK(#REF!),"",IF(ISNUMBER(A47),A47+1,1))</f>
        <v>38</v>
      </c>
      <c r="B48" s="16" t="s">
        <v>139</v>
      </c>
      <c r="C48" s="16" t="s">
        <v>140</v>
      </c>
      <c r="D48" s="16" t="s">
        <v>141</v>
      </c>
      <c r="E48" s="16" t="s">
        <v>74</v>
      </c>
      <c r="F48" s="88">
        <v>39890</v>
      </c>
      <c r="G48" s="54">
        <v>13</v>
      </c>
      <c r="H48" s="16">
        <v>1</v>
      </c>
      <c r="I48" s="16">
        <v>4</v>
      </c>
      <c r="J48" s="16">
        <v>10</v>
      </c>
      <c r="K48" s="16">
        <v>3</v>
      </c>
      <c r="L48" s="16">
        <v>2</v>
      </c>
      <c r="M48" s="16">
        <v>28</v>
      </c>
      <c r="N48" s="26"/>
      <c r="O48" s="87"/>
      <c r="P48" s="17"/>
      <c r="Q48" s="17"/>
      <c r="R48" s="23">
        <f>IF(ISBLANK(#REF!),"",IF(E48="ΤΕΕ-ΤΕΛ-ΕΠΛ-ΕΠΑΛ",IF(G48&gt;10,ROUND(0.5*(G48-10),2),0),IF(E48="ΙΕΚ-Τάξη μαθητείας ΕΠΑΛ",IF(G48&gt;10,ROUND(0.85*(G48-10),2),0))))</f>
        <v>2.5499999999999998</v>
      </c>
      <c r="S48" s="23">
        <f>IF(ISBLANK(#REF!),"",MIN(3,0.5*INT((H48*12+I48+ROUND(J48/30,0))/6)))</f>
        <v>1</v>
      </c>
      <c r="T48" s="23">
        <f>IF(ISBLANK(#REF!),"",0.25*(K48*12+L48+ROUND(M48/30,0)))</f>
        <v>9.75</v>
      </c>
      <c r="U48" s="27">
        <f>IF(ISBLANK(#REF!),"",IF(N48&gt;=67%,7,0))</f>
        <v>0</v>
      </c>
      <c r="V48" s="27">
        <f>IF(ISBLANK(#REF!),"",IF(O48&gt;=1,7,0))</f>
        <v>0</v>
      </c>
      <c r="W48" s="27">
        <f>IF(ISBLANK(#REF!),"",IF(P48="ΠΟΛΥΤΕΚΝΟΣ",7,IF(P48="ΤΡΙΤΕΚΝΟΣ",3,0)))</f>
        <v>0</v>
      </c>
      <c r="X48" s="27">
        <f>IF(ISBLANK(#REF!),"",MAX(U48:W48))</f>
        <v>0</v>
      </c>
      <c r="Y48" s="181">
        <f>IF(ISBLANK(#REF!),"",SUM(R48:T48,X48))</f>
        <v>13.3</v>
      </c>
    </row>
    <row r="49" spans="1:25" s="8" customFormat="1">
      <c r="A49" s="28">
        <f>IF(ISBLANK(#REF!),"",IF(ISNUMBER(A48),A48+1,1))</f>
        <v>39</v>
      </c>
      <c r="B49" s="16" t="s">
        <v>329</v>
      </c>
      <c r="C49" s="16" t="s">
        <v>330</v>
      </c>
      <c r="D49" s="16" t="s">
        <v>180</v>
      </c>
      <c r="E49" s="16" t="s">
        <v>69</v>
      </c>
      <c r="F49" s="88">
        <v>36327</v>
      </c>
      <c r="G49" s="54">
        <v>14.132999999999999</v>
      </c>
      <c r="H49" s="16">
        <v>0</v>
      </c>
      <c r="I49" s="16">
        <v>0</v>
      </c>
      <c r="J49" s="16">
        <v>0</v>
      </c>
      <c r="K49" s="16">
        <v>3</v>
      </c>
      <c r="L49" s="16">
        <v>8</v>
      </c>
      <c r="M49" s="16">
        <v>8</v>
      </c>
      <c r="N49" s="26"/>
      <c r="O49" s="87"/>
      <c r="P49" s="17"/>
      <c r="Q49" s="17"/>
      <c r="R49" s="23">
        <f>IF(ISBLANK(#REF!),"",IF(E49="ΤΕΕ-ΤΕΛ-ΕΠΛ-ΕΠΑΛ",IF(G49&gt;10,ROUND(0.5*(G49-10),2),0),IF(E49="ΙΕΚ-Τάξη μαθητείας ΕΠΑΛ",IF(G49&gt;10,ROUND(0.85*(G49-10),2),0))))</f>
        <v>2.0699999999999998</v>
      </c>
      <c r="S49" s="23">
        <f>IF(ISBLANK(#REF!),"",MIN(3,0.5*INT((H49*12+I49+ROUND(J49/30,0))/6)))</f>
        <v>0</v>
      </c>
      <c r="T49" s="23">
        <f>IF(ISBLANK(#REF!),"",0.25*(K49*12+L49+ROUND(M49/30,0)))</f>
        <v>11</v>
      </c>
      <c r="U49" s="27">
        <f>IF(ISBLANK(#REF!),"",IF(N49&gt;=67%,7,0))</f>
        <v>0</v>
      </c>
      <c r="V49" s="27">
        <f>IF(ISBLANK(#REF!),"",IF(O49&gt;=1,7,0))</f>
        <v>0</v>
      </c>
      <c r="W49" s="27">
        <f>IF(ISBLANK(#REF!),"",IF(P49="ΠΟΛΥΤΕΚΝΟΣ",7,IF(P49="ΤΡΙΤΕΚΝΟΣ",3,0)))</f>
        <v>0</v>
      </c>
      <c r="X49" s="27">
        <f>IF(ISBLANK(#REF!),"",MAX(U49:W49))</f>
        <v>0</v>
      </c>
      <c r="Y49" s="181">
        <f>IF(ISBLANK(#REF!),"",SUM(R49:T49,X49))</f>
        <v>13.07</v>
      </c>
    </row>
    <row r="50" spans="1:25" s="8" customFormat="1">
      <c r="A50" s="28">
        <f>IF(ISBLANK(#REF!),"",IF(ISNUMBER(A49),A49+1,1))</f>
        <v>40</v>
      </c>
      <c r="B50" s="20" t="s">
        <v>105</v>
      </c>
      <c r="C50" s="16" t="s">
        <v>106</v>
      </c>
      <c r="D50" s="20" t="s">
        <v>107</v>
      </c>
      <c r="E50" s="16" t="s">
        <v>69</v>
      </c>
      <c r="F50" s="21">
        <v>37776</v>
      </c>
      <c r="G50" s="54">
        <v>17.635999999999999</v>
      </c>
      <c r="H50" s="20">
        <v>0</v>
      </c>
      <c r="I50" s="20">
        <v>5</v>
      </c>
      <c r="J50" s="20">
        <v>18</v>
      </c>
      <c r="K50" s="20">
        <v>1</v>
      </c>
      <c r="L50" s="20">
        <v>9</v>
      </c>
      <c r="M50" s="20">
        <v>28</v>
      </c>
      <c r="N50" s="19"/>
      <c r="O50" s="86"/>
      <c r="P50" s="17" t="s">
        <v>31</v>
      </c>
      <c r="Q50" s="25"/>
      <c r="R50" s="23">
        <f>IF(ISBLANK(#REF!),"",IF(E50="ΤΕΕ-ΤΕΛ-ΕΠΛ-ΕΠΑΛ",IF(G50&gt;10,ROUND(0.5*(G50-10),2),0),IF(E50="ΙΕΚ-Τάξη μαθητείας ΕΠΑΛ",IF(G50&gt;10,ROUND(0.85*(G50-10),2),0))))</f>
        <v>3.82</v>
      </c>
      <c r="S50" s="23">
        <f>IF(ISBLANK(#REF!),"",MIN(3,0.5*INT((H50*12+I50+ROUND(J50/30,0))/6)))</f>
        <v>0.5</v>
      </c>
      <c r="T50" s="23">
        <f>IF(ISBLANK(#REF!),"",0.25*(K50*12+L50+ROUND(M50/30,0)))</f>
        <v>5.5</v>
      </c>
      <c r="U50" s="27">
        <f>IF(ISBLANK(#REF!),"",IF(N50&gt;=67%,7,0))</f>
        <v>0</v>
      </c>
      <c r="V50" s="27">
        <f>IF(ISBLANK(#REF!),"",IF(O50&gt;=1,7,0))</f>
        <v>0</v>
      </c>
      <c r="W50" s="27">
        <f>IF(ISBLANK(#REF!),"",IF(P50="ΠΟΛΥΤΕΚΝΟΣ",7,IF(P50="ΤΡΙΤΕΚΝΟΣ",3,0)))</f>
        <v>3</v>
      </c>
      <c r="X50" s="27">
        <f>IF(ISBLANK(#REF!),"",MAX(U50:W50))</f>
        <v>3</v>
      </c>
      <c r="Y50" s="181">
        <f>IF(ISBLANK(#REF!),"",SUM(R50:T50,X50))</f>
        <v>12.82</v>
      </c>
    </row>
    <row r="51" spans="1:25" s="8" customFormat="1">
      <c r="A51" s="28">
        <f>IF(ISBLANK(#REF!),"",IF(ISNUMBER(A50),A50+1,1))</f>
        <v>41</v>
      </c>
      <c r="B51" s="16" t="s">
        <v>165</v>
      </c>
      <c r="C51" s="16" t="s">
        <v>166</v>
      </c>
      <c r="D51" s="16" t="s">
        <v>167</v>
      </c>
      <c r="E51" s="16" t="s">
        <v>74</v>
      </c>
      <c r="F51" s="88">
        <v>37651</v>
      </c>
      <c r="G51" s="54">
        <v>12</v>
      </c>
      <c r="H51" s="16">
        <v>0</v>
      </c>
      <c r="I51" s="16">
        <v>9</v>
      </c>
      <c r="J51" s="16">
        <v>11</v>
      </c>
      <c r="K51" s="16">
        <v>3</v>
      </c>
      <c r="L51" s="16">
        <v>5</v>
      </c>
      <c r="M51" s="16">
        <v>0</v>
      </c>
      <c r="N51" s="26"/>
      <c r="O51" s="87"/>
      <c r="P51" s="17"/>
      <c r="Q51" s="17"/>
      <c r="R51" s="23">
        <f>IF(ISBLANK(#REF!),"",IF(E51="ΤΕΕ-ΤΕΛ-ΕΠΛ-ΕΠΑΛ",IF(G51&gt;10,ROUND(0.5*(G51-10),2),0),IF(E51="ΙΕΚ-Τάξη μαθητείας ΕΠΑΛ",IF(G51&gt;10,ROUND(0.85*(G51-10),2),0))))</f>
        <v>1.7</v>
      </c>
      <c r="S51" s="23">
        <f>IF(ISBLANK(#REF!),"",MIN(3,0.5*INT((H51*12+I51+ROUND(J51/30,0))/6)))</f>
        <v>0.5</v>
      </c>
      <c r="T51" s="23">
        <f>IF(ISBLANK(#REF!),"",0.25*(K51*12+L51+ROUND(M51/30,0)))</f>
        <v>10.25</v>
      </c>
      <c r="U51" s="27">
        <f>IF(ISBLANK(#REF!),"",IF(N51&gt;=67%,7,0))</f>
        <v>0</v>
      </c>
      <c r="V51" s="27">
        <f>IF(ISBLANK(#REF!),"",IF(O51&gt;=1,7,0))</f>
        <v>0</v>
      </c>
      <c r="W51" s="27">
        <f>IF(ISBLANK(#REF!),"",IF(P51="ΠΟΛΥΤΕΚΝΟΣ",7,IF(P51="ΤΡΙΤΕΚΝΟΣ",3,0)))</f>
        <v>0</v>
      </c>
      <c r="X51" s="27">
        <f>IF(ISBLANK(#REF!),"",MAX(U51:W51))</f>
        <v>0</v>
      </c>
      <c r="Y51" s="181">
        <f>IF(ISBLANK(#REF!),"",SUM(R51:T51,X51))</f>
        <v>12.45</v>
      </c>
    </row>
    <row r="52" spans="1:25" s="8" customFormat="1">
      <c r="A52" s="28">
        <f>IF(ISBLANK(#REF!),"",IF(ISNUMBER(A51),A51+1,1))</f>
        <v>42</v>
      </c>
      <c r="B52" s="20" t="s">
        <v>110</v>
      </c>
      <c r="C52" s="16" t="s">
        <v>111</v>
      </c>
      <c r="D52" s="20" t="s">
        <v>112</v>
      </c>
      <c r="E52" s="16" t="s">
        <v>74</v>
      </c>
      <c r="F52" s="21">
        <v>41263</v>
      </c>
      <c r="G52" s="54">
        <v>18</v>
      </c>
      <c r="H52" s="20">
        <v>0</v>
      </c>
      <c r="I52" s="20">
        <v>5</v>
      </c>
      <c r="J52" s="20">
        <v>0</v>
      </c>
      <c r="K52" s="20">
        <v>1</v>
      </c>
      <c r="L52" s="20">
        <v>9</v>
      </c>
      <c r="M52" s="20">
        <v>19</v>
      </c>
      <c r="N52" s="19"/>
      <c r="O52" s="86"/>
      <c r="P52" s="17"/>
      <c r="Q52" s="25"/>
      <c r="R52" s="23">
        <f>IF(ISBLANK(#REF!),"",IF(E52="ΤΕΕ-ΤΕΛ-ΕΠΛ-ΕΠΑΛ",IF(G52&gt;10,ROUND(0.5*(G52-10),2),0),IF(E52="ΙΕΚ-Τάξη μαθητείας ΕΠΑΛ",IF(G52&gt;10,ROUND(0.85*(G52-10),2),0))))</f>
        <v>6.8</v>
      </c>
      <c r="S52" s="23">
        <f>IF(ISBLANK(#REF!),"",MIN(3,0.5*INT((H52*12+I52+ROUND(J52/30,0))/6)))</f>
        <v>0</v>
      </c>
      <c r="T52" s="23">
        <f>IF(ISBLANK(#REF!),"",0.25*(K52*12+L52+ROUND(M52/30,0)))</f>
        <v>5.5</v>
      </c>
      <c r="U52" s="27">
        <f>IF(ISBLANK(#REF!),"",IF(N52&gt;=67%,7,0))</f>
        <v>0</v>
      </c>
      <c r="V52" s="27">
        <f>IF(ISBLANK(#REF!),"",IF(O52&gt;=1,7,0))</f>
        <v>0</v>
      </c>
      <c r="W52" s="27">
        <f>IF(ISBLANK(#REF!),"",IF(P52="ΠΟΛΥΤΕΚΝΟΣ",7,IF(P52="ΤΡΙΤΕΚΝΟΣ",3,0)))</f>
        <v>0</v>
      </c>
      <c r="X52" s="27">
        <f>IF(ISBLANK(#REF!),"",MAX(U52:W52))</f>
        <v>0</v>
      </c>
      <c r="Y52" s="181">
        <f>IF(ISBLANK(#REF!),"",SUM(R52:T52,X52))</f>
        <v>12.3</v>
      </c>
    </row>
    <row r="53" spans="1:25" s="8" customFormat="1">
      <c r="A53" s="28">
        <f>IF(ISBLANK(#REF!),"",IF(ISNUMBER(A52),A52+1,1))</f>
        <v>43</v>
      </c>
      <c r="B53" s="16" t="s">
        <v>266</v>
      </c>
      <c r="C53" s="16" t="s">
        <v>154</v>
      </c>
      <c r="D53" s="16" t="s">
        <v>201</v>
      </c>
      <c r="E53" s="16" t="s">
        <v>74</v>
      </c>
      <c r="F53" s="88">
        <v>40865</v>
      </c>
      <c r="G53" s="54">
        <v>15</v>
      </c>
      <c r="H53" s="16">
        <v>0</v>
      </c>
      <c r="I53" s="16">
        <v>0</v>
      </c>
      <c r="J53" s="16">
        <v>0</v>
      </c>
      <c r="K53" s="16">
        <v>2</v>
      </c>
      <c r="L53" s="16">
        <v>8</v>
      </c>
      <c r="M53" s="16">
        <v>9</v>
      </c>
      <c r="N53" s="26"/>
      <c r="O53" s="87"/>
      <c r="P53" s="17"/>
      <c r="Q53" s="17"/>
      <c r="R53" s="23">
        <f>IF(ISBLANK(#REF!),"",IF(E53="ΤΕΕ-ΤΕΛ-ΕΠΛ-ΕΠΑΛ",IF(G53&gt;10,ROUND(0.5*(G53-10),2),0),IF(E53="ΙΕΚ-Τάξη μαθητείας ΕΠΑΛ",IF(G53&gt;10,ROUND(0.85*(G53-10),2),0))))</f>
        <v>4.25</v>
      </c>
      <c r="S53" s="23">
        <f>IF(ISBLANK(#REF!),"",MIN(3,0.5*INT((H53*12+I53+ROUND(J53/30,0))/6)))</f>
        <v>0</v>
      </c>
      <c r="T53" s="23">
        <f>IF(ISBLANK(#REF!),"",0.25*(K53*12+L53+ROUND(M53/30,0)))</f>
        <v>8</v>
      </c>
      <c r="U53" s="27">
        <f>IF(ISBLANK(#REF!),"",IF(N53&gt;=67%,7,0))</f>
        <v>0</v>
      </c>
      <c r="V53" s="27">
        <f>IF(ISBLANK(#REF!),"",IF(O53&gt;=1,7,0))</f>
        <v>0</v>
      </c>
      <c r="W53" s="27">
        <f>IF(ISBLANK(#REF!),"",IF(P53="ΠΟΛΥΤΕΚΝΟΣ",7,IF(P53="ΤΡΙΤΕΚΝΟΣ",3,0)))</f>
        <v>0</v>
      </c>
      <c r="X53" s="27">
        <f>IF(ISBLANK(#REF!),"",MAX(U53:W53))</f>
        <v>0</v>
      </c>
      <c r="Y53" s="181">
        <f>IF(ISBLANK(#REF!),"",SUM(R53:T53,X53))</f>
        <v>12.25</v>
      </c>
    </row>
    <row r="54" spans="1:25" s="8" customFormat="1">
      <c r="A54" s="28">
        <f>IF(ISBLANK(#REF!),"",IF(ISNUMBER(A53),A53+1,1))</f>
        <v>44</v>
      </c>
      <c r="B54" s="16" t="s">
        <v>199</v>
      </c>
      <c r="C54" s="16" t="s">
        <v>116</v>
      </c>
      <c r="D54" s="16" t="s">
        <v>112</v>
      </c>
      <c r="E54" s="16" t="s">
        <v>69</v>
      </c>
      <c r="F54" s="88">
        <v>37049</v>
      </c>
      <c r="G54" s="54">
        <v>13.307</v>
      </c>
      <c r="H54" s="16">
        <v>4</v>
      </c>
      <c r="I54" s="16">
        <v>9</v>
      </c>
      <c r="J54" s="16">
        <v>24</v>
      </c>
      <c r="K54" s="16">
        <v>2</v>
      </c>
      <c r="L54" s="16">
        <v>5</v>
      </c>
      <c r="M54" s="16">
        <v>25</v>
      </c>
      <c r="N54" s="26"/>
      <c r="O54" s="87"/>
      <c r="P54" s="17"/>
      <c r="Q54" s="17"/>
      <c r="R54" s="23">
        <f>IF(ISBLANK(#REF!),"",IF(E54="ΤΕΕ-ΤΕΛ-ΕΠΛ-ΕΠΑΛ",IF(G54&gt;10,ROUND(0.5*(G54-10),2),0),IF(E54="ΙΕΚ-Τάξη μαθητείας ΕΠΑΛ",IF(G54&gt;10,ROUND(0.85*(G54-10),2),0))))</f>
        <v>1.65</v>
      </c>
      <c r="S54" s="23">
        <f>IF(ISBLANK(#REF!),"",MIN(3,0.5*INT((H54*12+I54+ROUND(J54/30,0))/6)))</f>
        <v>3</v>
      </c>
      <c r="T54" s="23">
        <f>IF(ISBLANK(#REF!),"",0.25*(K54*12+L54+ROUND(M54/30,0)))</f>
        <v>7.5</v>
      </c>
      <c r="U54" s="27">
        <f>IF(ISBLANK(#REF!),"",IF(N54&gt;=67%,7,0))</f>
        <v>0</v>
      </c>
      <c r="V54" s="27">
        <f>IF(ISBLANK(#REF!),"",IF(O54&gt;=1,7,0))</f>
        <v>0</v>
      </c>
      <c r="W54" s="27">
        <f>IF(ISBLANK(#REF!),"",IF(P54="ΠΟΛΥΤΕΚΝΟΣ",7,IF(P54="ΤΡΙΤΕΚΝΟΣ",3,0)))</f>
        <v>0</v>
      </c>
      <c r="X54" s="27">
        <f>IF(ISBLANK(#REF!),"",MAX(U54:W54))</f>
        <v>0</v>
      </c>
      <c r="Y54" s="181">
        <f>IF(ISBLANK(#REF!),"",SUM(R54:T54,X54))</f>
        <v>12.15</v>
      </c>
    </row>
    <row r="55" spans="1:25" s="8" customFormat="1">
      <c r="A55" s="28">
        <f>IF(ISBLANK(#REF!),"",IF(ISNUMBER(A54),A54+1,1))</f>
        <v>45</v>
      </c>
      <c r="B55" s="16" t="s">
        <v>333</v>
      </c>
      <c r="C55" s="16" t="s">
        <v>813</v>
      </c>
      <c r="D55" s="16" t="s">
        <v>112</v>
      </c>
      <c r="E55" s="16" t="s">
        <v>69</v>
      </c>
      <c r="F55" s="88">
        <v>33773</v>
      </c>
      <c r="G55" s="54">
        <v>18</v>
      </c>
      <c r="H55" s="16">
        <v>0</v>
      </c>
      <c r="I55" s="16">
        <v>6</v>
      </c>
      <c r="J55" s="16">
        <v>0</v>
      </c>
      <c r="K55" s="16">
        <v>2</v>
      </c>
      <c r="L55" s="16">
        <v>5</v>
      </c>
      <c r="M55" s="16">
        <v>24</v>
      </c>
      <c r="N55" s="26"/>
      <c r="O55" s="87"/>
      <c r="P55" s="17"/>
      <c r="Q55" s="17"/>
      <c r="R55" s="23">
        <f>IF(ISBLANK(#REF!),"",IF(E55="ΤΕΕ-ΤΕΛ-ΕΠΛ-ΕΠΑΛ",IF(G55&gt;10,ROUND(0.5*(G55-10),2),0),IF(E55="ΙΕΚ-Τάξη μαθητείας ΕΠΑΛ",IF(G55&gt;10,ROUND(0.85*(G55-10),2),0))))</f>
        <v>4</v>
      </c>
      <c r="S55" s="23">
        <f>IF(ISBLANK(#REF!),"",MIN(3,0.5*INT((H55*12+I55+ROUND(J55/30,0))/6)))</f>
        <v>0.5</v>
      </c>
      <c r="T55" s="23">
        <f>IF(ISBLANK(#REF!),"",0.25*(K55*12+L55+ROUND(M55/30,0)))</f>
        <v>7.5</v>
      </c>
      <c r="U55" s="27">
        <f>IF(ISBLANK(#REF!),"",IF(N55&gt;=67%,7,0))</f>
        <v>0</v>
      </c>
      <c r="V55" s="27">
        <f>IF(ISBLANK(#REF!),"",IF(O55&gt;=1,7,0))</f>
        <v>0</v>
      </c>
      <c r="W55" s="27">
        <f>IF(ISBLANK(#REF!),"",IF(P55="ΠΟΛΥΤΕΚΝΟΣ",7,IF(P55="ΤΡΙΤΕΚΝΟΣ",3,0)))</f>
        <v>0</v>
      </c>
      <c r="X55" s="27">
        <f>IF(ISBLANK(#REF!),"",MAX(U55:W55))</f>
        <v>0</v>
      </c>
      <c r="Y55" s="181">
        <f>IF(ISBLANK(#REF!),"",SUM(R55:T55,X55))</f>
        <v>12</v>
      </c>
    </row>
    <row r="56" spans="1:25" s="8" customFormat="1">
      <c r="A56" s="28">
        <f>IF(ISBLANK(#REF!),"",IF(ISNUMBER(A55),A55+1,1))</f>
        <v>46</v>
      </c>
      <c r="B56" s="16" t="s">
        <v>302</v>
      </c>
      <c r="C56" s="16" t="s">
        <v>98</v>
      </c>
      <c r="D56" s="16" t="s">
        <v>167</v>
      </c>
      <c r="E56" s="16" t="s">
        <v>74</v>
      </c>
      <c r="F56" s="88">
        <v>41263</v>
      </c>
      <c r="G56" s="54">
        <v>15</v>
      </c>
      <c r="H56" s="16">
        <v>0</v>
      </c>
      <c r="I56" s="16">
        <v>4</v>
      </c>
      <c r="J56" s="16">
        <v>19</v>
      </c>
      <c r="K56" s="16">
        <v>2</v>
      </c>
      <c r="L56" s="16">
        <v>5</v>
      </c>
      <c r="M56" s="16">
        <v>27</v>
      </c>
      <c r="N56" s="26"/>
      <c r="O56" s="87"/>
      <c r="P56" s="17"/>
      <c r="Q56" s="17"/>
      <c r="R56" s="23">
        <f>IF(ISBLANK(#REF!),"",IF(E56="ΤΕΕ-ΤΕΛ-ΕΠΛ-ΕΠΑΛ",IF(G56&gt;10,ROUND(0.5*(G56-10),2),0),IF(E56="ΙΕΚ-Τάξη μαθητείας ΕΠΑΛ",IF(G56&gt;10,ROUND(0.85*(G56-10),2),0))))</f>
        <v>4.25</v>
      </c>
      <c r="S56" s="23">
        <f>IF(ISBLANK(#REF!),"",MIN(3,0.5*INT((H56*12+I56+ROUND(J56/30,0))/6)))</f>
        <v>0</v>
      </c>
      <c r="T56" s="23">
        <f>IF(ISBLANK(#REF!),"",0.25*(K56*12+L56+ROUND(M56/30,0)))</f>
        <v>7.5</v>
      </c>
      <c r="U56" s="27">
        <f>IF(ISBLANK(#REF!),"",IF(N56&gt;=67%,7,0))</f>
        <v>0</v>
      </c>
      <c r="V56" s="27">
        <f>IF(ISBLANK(#REF!),"",IF(O56&gt;=1,7,0))</f>
        <v>0</v>
      </c>
      <c r="W56" s="27">
        <f>IF(ISBLANK(#REF!),"",IF(P56="ΠΟΛΥΤΕΚΝΟΣ",7,IF(P56="ΤΡΙΤΕΚΝΟΣ",3,0)))</f>
        <v>0</v>
      </c>
      <c r="X56" s="27">
        <f>IF(ISBLANK(#REF!),"",MAX(U56:W56))</f>
        <v>0</v>
      </c>
      <c r="Y56" s="181">
        <f>IF(ISBLANK(#REF!),"",SUM(R56:T56,X56))</f>
        <v>11.75</v>
      </c>
    </row>
    <row r="57" spans="1:25" s="8" customFormat="1">
      <c r="A57" s="28">
        <f>IF(ISBLANK(#REF!),"",IF(ISNUMBER(A56),A56+1,1))</f>
        <v>47</v>
      </c>
      <c r="B57" s="16" t="s">
        <v>192</v>
      </c>
      <c r="C57" s="16" t="s">
        <v>193</v>
      </c>
      <c r="D57" s="16" t="s">
        <v>184</v>
      </c>
      <c r="E57" s="16" t="s">
        <v>69</v>
      </c>
      <c r="F57" s="88">
        <v>41086</v>
      </c>
      <c r="G57" s="54">
        <v>19.5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26"/>
      <c r="O57" s="87"/>
      <c r="P57" s="17" t="s">
        <v>30</v>
      </c>
      <c r="Q57" s="17"/>
      <c r="R57" s="23">
        <f>IF(ISBLANK(#REF!),"",IF(E57="ΤΕΕ-ΤΕΛ-ΕΠΛ-ΕΠΑΛ",IF(G57&gt;10,ROUND(0.5*(G57-10),2),0),IF(E57="ΙΕΚ-Τάξη μαθητείας ΕΠΑΛ",IF(G57&gt;10,ROUND(0.85*(G57-10),2),0))))</f>
        <v>4.75</v>
      </c>
      <c r="S57" s="23">
        <f>IF(ISBLANK(#REF!),"",MIN(3,0.5*INT((H57*12+I57+ROUND(J57/30,0))/6)))</f>
        <v>0</v>
      </c>
      <c r="T57" s="23">
        <f>IF(ISBLANK(#REF!),"",0.25*(K57*12+L57+ROUND(M57/30,0)))</f>
        <v>0</v>
      </c>
      <c r="U57" s="27">
        <f>IF(ISBLANK(#REF!),"",IF(N57&gt;=67%,7,0))</f>
        <v>0</v>
      </c>
      <c r="V57" s="27">
        <f>IF(ISBLANK(#REF!),"",IF(O57&gt;=1,7,0))</f>
        <v>0</v>
      </c>
      <c r="W57" s="27">
        <f>IF(ISBLANK(#REF!),"",IF(P57="ΠΟΛΥΤΕΚΝΟΣ",7,IF(P57="ΤΡΙΤΕΚΝΟΣ",3,0)))</f>
        <v>7</v>
      </c>
      <c r="X57" s="27">
        <f>IF(ISBLANK(#REF!),"",MAX(U57:W57))</f>
        <v>7</v>
      </c>
      <c r="Y57" s="181">
        <f>IF(ISBLANK(#REF!),"",SUM(R57:T57,X57))</f>
        <v>11.75</v>
      </c>
    </row>
    <row r="58" spans="1:25" s="8" customFormat="1">
      <c r="A58" s="28">
        <f>IF(ISBLANK(#REF!),"",IF(ISNUMBER(A57),A57+1,1))</f>
        <v>48</v>
      </c>
      <c r="B58" s="16" t="s">
        <v>279</v>
      </c>
      <c r="C58" s="16" t="s">
        <v>114</v>
      </c>
      <c r="D58" s="16" t="s">
        <v>280</v>
      </c>
      <c r="E58" s="16" t="s">
        <v>69</v>
      </c>
      <c r="F58" s="88">
        <v>36698</v>
      </c>
      <c r="G58" s="54">
        <v>19.443999999999999</v>
      </c>
      <c r="H58" s="16">
        <v>0</v>
      </c>
      <c r="I58" s="16">
        <v>0</v>
      </c>
      <c r="J58" s="16">
        <v>0</v>
      </c>
      <c r="K58" s="16">
        <v>2</v>
      </c>
      <c r="L58" s="16">
        <v>4</v>
      </c>
      <c r="M58" s="16">
        <v>8</v>
      </c>
      <c r="N58" s="26"/>
      <c r="O58" s="87"/>
      <c r="P58" s="17"/>
      <c r="Q58" s="17"/>
      <c r="R58" s="23">
        <f>IF(ISBLANK(#REF!),"",IF(E58="ΤΕΕ-ΤΕΛ-ΕΠΛ-ΕΠΑΛ",IF(G58&gt;10,ROUND(0.5*(G58-10),2),0),IF(E58="ΙΕΚ-Τάξη μαθητείας ΕΠΑΛ",IF(G58&gt;10,ROUND(0.85*(G58-10),2),0))))</f>
        <v>4.72</v>
      </c>
      <c r="S58" s="23">
        <f>IF(ISBLANK(#REF!),"",MIN(3,0.5*INT((H58*12+I58+ROUND(J58/30,0))/6)))</f>
        <v>0</v>
      </c>
      <c r="T58" s="23">
        <f>IF(ISBLANK(#REF!),"",0.25*(K58*12+L58+ROUND(M58/30,0)))</f>
        <v>7</v>
      </c>
      <c r="U58" s="27">
        <f>IF(ISBLANK(#REF!),"",IF(N58&gt;=67%,7,0))</f>
        <v>0</v>
      </c>
      <c r="V58" s="27">
        <f>IF(ISBLANK(#REF!),"",IF(O58&gt;=1,7,0))</f>
        <v>0</v>
      </c>
      <c r="W58" s="27">
        <f>IF(ISBLANK(#REF!),"",IF(P58="ΠΟΛΥΤΕΚΝΟΣ",7,IF(P58="ΤΡΙΤΕΚΝΟΣ",3,0)))</f>
        <v>0</v>
      </c>
      <c r="X58" s="27">
        <f>IF(ISBLANK(#REF!),"",MAX(U58:W58))</f>
        <v>0</v>
      </c>
      <c r="Y58" s="181">
        <f>IF(ISBLANK(#REF!),"",SUM(R58:T58,X58))</f>
        <v>11.719999999999999</v>
      </c>
    </row>
    <row r="59" spans="1:25" s="8" customFormat="1">
      <c r="A59" s="28">
        <f>IF(ISBLANK(#REF!),"",IF(ISNUMBER(A58),A58+1,1))</f>
        <v>49</v>
      </c>
      <c r="B59" s="16" t="s">
        <v>216</v>
      </c>
      <c r="C59" s="16" t="s">
        <v>109</v>
      </c>
      <c r="D59" s="16" t="s">
        <v>167</v>
      </c>
      <c r="E59" s="16" t="s">
        <v>69</v>
      </c>
      <c r="F59" s="88">
        <v>35234</v>
      </c>
      <c r="G59" s="54">
        <v>16.213999999999999</v>
      </c>
      <c r="H59" s="16">
        <v>7</v>
      </c>
      <c r="I59" s="16">
        <v>10</v>
      </c>
      <c r="J59" s="16">
        <v>15</v>
      </c>
      <c r="K59" s="16">
        <v>1</v>
      </c>
      <c r="L59" s="16">
        <v>8</v>
      </c>
      <c r="M59" s="16">
        <v>2</v>
      </c>
      <c r="N59" s="26"/>
      <c r="O59" s="87"/>
      <c r="P59" s="17"/>
      <c r="Q59" s="17"/>
      <c r="R59" s="23">
        <f>IF(ISBLANK(#REF!),"",IF(E59="ΤΕΕ-ΤΕΛ-ΕΠΛ-ΕΠΑΛ",IF(G59&gt;10,ROUND(0.5*(G59-10),2),0),IF(E59="ΙΕΚ-Τάξη μαθητείας ΕΠΑΛ",IF(G59&gt;10,ROUND(0.85*(G59-10),2),0))))</f>
        <v>3.11</v>
      </c>
      <c r="S59" s="23">
        <f>IF(ISBLANK(#REF!),"",MIN(3,0.5*INT((H59*12+I59+ROUND(J59/30,0))/6)))</f>
        <v>3</v>
      </c>
      <c r="T59" s="23">
        <f>IF(ISBLANK(#REF!),"",0.25*(K59*12+L59+ROUND(M59/30,0)))</f>
        <v>5</v>
      </c>
      <c r="U59" s="27">
        <f>IF(ISBLANK(#REF!),"",IF(N59&gt;=67%,7,0))</f>
        <v>0</v>
      </c>
      <c r="V59" s="27">
        <f>IF(ISBLANK(#REF!),"",IF(O59&gt;=1,7,0))</f>
        <v>0</v>
      </c>
      <c r="W59" s="27">
        <f>IF(ISBLANK(#REF!),"",IF(P59="ΠΟΛΥΤΕΚΝΟΣ",7,IF(P59="ΤΡΙΤΕΚΝΟΣ",3,0)))</f>
        <v>0</v>
      </c>
      <c r="X59" s="27">
        <f>IF(ISBLANK(#REF!),"",MAX(U59:W59))</f>
        <v>0</v>
      </c>
      <c r="Y59" s="181">
        <f>IF(ISBLANK(#REF!),"",SUM(R59:T59,X59))</f>
        <v>11.11</v>
      </c>
    </row>
    <row r="60" spans="1:25" s="8" customFormat="1">
      <c r="A60" s="28">
        <f>IF(ISBLANK(#REF!),"",IF(ISNUMBER(A59),A59+1,1))</f>
        <v>50</v>
      </c>
      <c r="B60" s="16" t="s">
        <v>128</v>
      </c>
      <c r="C60" s="16" t="s">
        <v>134</v>
      </c>
      <c r="D60" s="16" t="s">
        <v>282</v>
      </c>
      <c r="E60" s="16" t="s">
        <v>74</v>
      </c>
      <c r="F60" s="88">
        <v>42062</v>
      </c>
      <c r="G60" s="54">
        <v>19</v>
      </c>
      <c r="H60" s="16">
        <v>0</v>
      </c>
      <c r="I60" s="16">
        <v>4</v>
      </c>
      <c r="J60" s="16">
        <v>19</v>
      </c>
      <c r="K60" s="16">
        <v>1</v>
      </c>
      <c r="L60" s="16">
        <v>1</v>
      </c>
      <c r="M60" s="16">
        <v>13</v>
      </c>
      <c r="N60" s="26"/>
      <c r="O60" s="87"/>
      <c r="P60" s="17"/>
      <c r="Q60" s="17"/>
      <c r="R60" s="23">
        <f>IF(ISBLANK(#REF!),"",IF(E60="ΤΕΕ-ΤΕΛ-ΕΠΛ-ΕΠΑΛ",IF(G60&gt;10,ROUND(0.5*(G60-10),2),0),IF(E60="ΙΕΚ-Τάξη μαθητείας ΕΠΑΛ",IF(G60&gt;10,ROUND(0.85*(G60-10),2),0))))</f>
        <v>7.65</v>
      </c>
      <c r="S60" s="23">
        <f>IF(ISBLANK(#REF!),"",MIN(3,0.5*INT((H60*12+I60+ROUND(J60/30,0))/6)))</f>
        <v>0</v>
      </c>
      <c r="T60" s="23">
        <f>IF(ISBLANK(#REF!),"",0.25*(K60*12+L60+ROUND(M60/30,0)))</f>
        <v>3.25</v>
      </c>
      <c r="U60" s="27">
        <f>IF(ISBLANK(#REF!),"",IF(N60&gt;=67%,7,0))</f>
        <v>0</v>
      </c>
      <c r="V60" s="27">
        <f>IF(ISBLANK(#REF!),"",IF(O60&gt;=1,7,0))</f>
        <v>0</v>
      </c>
      <c r="W60" s="27">
        <f>IF(ISBLANK(#REF!),"",IF(P60="ΠΟΛΥΤΕΚΝΟΣ",7,IF(P60="ΤΡΙΤΕΚΝΟΣ",3,0)))</f>
        <v>0</v>
      </c>
      <c r="X60" s="27">
        <f>IF(ISBLANK(#REF!),"",MAX(U60:W60))</f>
        <v>0</v>
      </c>
      <c r="Y60" s="181">
        <f>IF(ISBLANK(#REF!),"",SUM(R60:T60,X60))</f>
        <v>10.9</v>
      </c>
    </row>
    <row r="61" spans="1:25" s="8" customFormat="1">
      <c r="A61" s="28">
        <f>IF(ISBLANK(#REF!),"",IF(ISNUMBER(A60),A60+1,1))</f>
        <v>51</v>
      </c>
      <c r="B61" s="16" t="s">
        <v>236</v>
      </c>
      <c r="C61" s="16" t="s">
        <v>237</v>
      </c>
      <c r="D61" s="16" t="s">
        <v>167</v>
      </c>
      <c r="E61" s="16" t="s">
        <v>74</v>
      </c>
      <c r="F61" s="88">
        <v>40431</v>
      </c>
      <c r="G61" s="54">
        <v>11</v>
      </c>
      <c r="H61" s="16">
        <v>2</v>
      </c>
      <c r="I61" s="16">
        <v>8</v>
      </c>
      <c r="J61" s="16">
        <v>28</v>
      </c>
      <c r="K61" s="16">
        <v>2</v>
      </c>
      <c r="L61" s="16">
        <v>6</v>
      </c>
      <c r="M61" s="16">
        <v>10</v>
      </c>
      <c r="N61" s="26"/>
      <c r="O61" s="87"/>
      <c r="P61" s="17"/>
      <c r="Q61" s="17"/>
      <c r="R61" s="23">
        <f>IF(ISBLANK(#REF!),"",IF(E61="ΤΕΕ-ΤΕΛ-ΕΠΛ-ΕΠΑΛ",IF(G61&gt;10,ROUND(0.5*(G61-10),2),0),IF(E61="ΙΕΚ-Τάξη μαθητείας ΕΠΑΛ",IF(G61&gt;10,ROUND(0.85*(G61-10),2),0))))</f>
        <v>0.85</v>
      </c>
      <c r="S61" s="23">
        <f>IF(ISBLANK(#REF!),"",MIN(3,0.5*INT((H61*12+I61+ROUND(J61/30,0))/6)))</f>
        <v>2.5</v>
      </c>
      <c r="T61" s="23">
        <f>IF(ISBLANK(#REF!),"",0.25*(K61*12+L61+ROUND(M61/30,0)))</f>
        <v>7.5</v>
      </c>
      <c r="U61" s="27">
        <f>IF(ISBLANK(#REF!),"",IF(N61&gt;=67%,7,0))</f>
        <v>0</v>
      </c>
      <c r="V61" s="27">
        <f>IF(ISBLANK(#REF!),"",IF(O61&gt;=1,7,0))</f>
        <v>0</v>
      </c>
      <c r="W61" s="27">
        <f>IF(ISBLANK(#REF!),"",IF(P61="ΠΟΛΥΤΕΚΝΟΣ",7,IF(P61="ΤΡΙΤΕΚΝΟΣ",3,0)))</f>
        <v>0</v>
      </c>
      <c r="X61" s="27">
        <f>IF(ISBLANK(#REF!),"",MAX(U61:W61))</f>
        <v>0</v>
      </c>
      <c r="Y61" s="181">
        <f>IF(ISBLANK(#REF!),"",SUM(R61:T61,X61))</f>
        <v>10.85</v>
      </c>
    </row>
    <row r="62" spans="1:25" s="8" customFormat="1">
      <c r="A62" s="28">
        <f>IF(ISBLANK(#REF!),"",IF(ISNUMBER(A61),A61+1,1))</f>
        <v>52</v>
      </c>
      <c r="B62" s="16" t="s">
        <v>221</v>
      </c>
      <c r="C62" s="16" t="s">
        <v>222</v>
      </c>
      <c r="D62" s="16" t="s">
        <v>184</v>
      </c>
      <c r="E62" s="16" t="s">
        <v>69</v>
      </c>
      <c r="F62" s="88">
        <v>38506</v>
      </c>
      <c r="G62" s="54">
        <v>13.363</v>
      </c>
      <c r="H62" s="16">
        <v>0</v>
      </c>
      <c r="I62" s="16">
        <v>0</v>
      </c>
      <c r="J62" s="16">
        <v>0</v>
      </c>
      <c r="K62" s="16">
        <v>3</v>
      </c>
      <c r="L62" s="16">
        <v>0</v>
      </c>
      <c r="M62" s="16">
        <v>14</v>
      </c>
      <c r="N62" s="26"/>
      <c r="O62" s="87"/>
      <c r="P62" s="17"/>
      <c r="Q62" s="17"/>
      <c r="R62" s="23">
        <f>IF(ISBLANK(#REF!),"",IF(E62="ΤΕΕ-ΤΕΛ-ΕΠΛ-ΕΠΑΛ",IF(G62&gt;10,ROUND(0.5*(G62-10),2),0),IF(E62="ΙΕΚ-Τάξη μαθητείας ΕΠΑΛ",IF(G62&gt;10,ROUND(0.85*(G62-10),2),0))))</f>
        <v>1.68</v>
      </c>
      <c r="S62" s="23">
        <f>IF(ISBLANK(#REF!),"",MIN(3,0.5*INT((H62*12+I62+ROUND(J62/30,0))/6)))</f>
        <v>0</v>
      </c>
      <c r="T62" s="23">
        <f>IF(ISBLANK(#REF!),"",0.25*(K62*12+L62+ROUND(M62/30,0)))</f>
        <v>9</v>
      </c>
      <c r="U62" s="27">
        <f>IF(ISBLANK(#REF!),"",IF(N62&gt;=67%,7,0))</f>
        <v>0</v>
      </c>
      <c r="V62" s="27">
        <f>IF(ISBLANK(#REF!),"",IF(O62&gt;=1,7,0))</f>
        <v>0</v>
      </c>
      <c r="W62" s="27">
        <f>IF(ISBLANK(#REF!),"",IF(P62="ΠΟΛΥΤΕΚΝΟΣ",7,IF(P62="ΤΡΙΤΕΚΝΟΣ",3,0)))</f>
        <v>0</v>
      </c>
      <c r="X62" s="27">
        <f>IF(ISBLANK(#REF!),"",MAX(U62:W62))</f>
        <v>0</v>
      </c>
      <c r="Y62" s="181">
        <f>IF(ISBLANK(#REF!),"",SUM(R62:T62,X62))</f>
        <v>10.68</v>
      </c>
    </row>
    <row r="63" spans="1:25" s="8" customFormat="1">
      <c r="A63" s="28">
        <f>IF(ISBLANK(#REF!),"",IF(ISNUMBER(A62),A62+1,1))</f>
        <v>53</v>
      </c>
      <c r="B63" s="16" t="s">
        <v>336</v>
      </c>
      <c r="C63" s="16" t="s">
        <v>109</v>
      </c>
      <c r="D63" s="16" t="s">
        <v>144</v>
      </c>
      <c r="E63" s="16" t="s">
        <v>74</v>
      </c>
      <c r="F63" s="88">
        <v>42062</v>
      </c>
      <c r="G63" s="54">
        <v>20</v>
      </c>
      <c r="H63" s="16">
        <v>0</v>
      </c>
      <c r="I63" s="16">
        <v>0</v>
      </c>
      <c r="J63" s="16">
        <v>0</v>
      </c>
      <c r="K63" s="16"/>
      <c r="L63" s="16">
        <v>6</v>
      </c>
      <c r="M63" s="16">
        <v>26</v>
      </c>
      <c r="N63" s="26"/>
      <c r="O63" s="87"/>
      <c r="P63" s="17"/>
      <c r="Q63" s="17"/>
      <c r="R63" s="23">
        <f>IF(ISBLANK(#REF!),"",IF(E63="ΤΕΕ-ΤΕΛ-ΕΠΛ-ΕΠΑΛ",IF(G63&gt;10,ROUND(0.5*(G63-10),2),0),IF(E63="ΙΕΚ-Τάξη μαθητείας ΕΠΑΛ",IF(G63&gt;10,ROUND(0.85*(G63-10),2),0))))</f>
        <v>8.5</v>
      </c>
      <c r="S63" s="23">
        <f>IF(ISBLANK(#REF!),"",MIN(3,0.5*INT((H63*12+I63+ROUND(J63/30,0))/6)))</f>
        <v>0</v>
      </c>
      <c r="T63" s="23">
        <f>IF(ISBLANK(#REF!),"",0.25*(K63*12+L63+ROUND(M63/30,0)))</f>
        <v>1.75</v>
      </c>
      <c r="U63" s="27">
        <f>IF(ISBLANK(#REF!),"",IF(N63&gt;=67%,7,0))</f>
        <v>0</v>
      </c>
      <c r="V63" s="27">
        <f>IF(ISBLANK(#REF!),"",IF(O63&gt;=1,7,0))</f>
        <v>0</v>
      </c>
      <c r="W63" s="27">
        <f>IF(ISBLANK(#REF!),"",IF(P63="ΠΟΛΥΤΕΚΝΟΣ",7,IF(P63="ΤΡΙΤΕΚΝΟΣ",3,0)))</f>
        <v>0</v>
      </c>
      <c r="X63" s="27">
        <f>IF(ISBLANK(#REF!),"",MAX(U63:W63))</f>
        <v>0</v>
      </c>
      <c r="Y63" s="181">
        <f>IF(ISBLANK(#REF!),"",SUM(R63:T63,X63))</f>
        <v>10.25</v>
      </c>
    </row>
    <row r="64" spans="1:25" s="8" customFormat="1">
      <c r="A64" s="28">
        <f>IF(ISBLANK(#REF!),"",IF(ISNUMBER(A63),A63+1,1))</f>
        <v>54</v>
      </c>
      <c r="B64" s="20" t="s">
        <v>117</v>
      </c>
      <c r="C64" s="16" t="s">
        <v>118</v>
      </c>
      <c r="D64" s="20" t="s">
        <v>107</v>
      </c>
      <c r="E64" s="16" t="s">
        <v>69</v>
      </c>
      <c r="F64" s="21">
        <v>34142</v>
      </c>
      <c r="G64" s="54">
        <v>17.666</v>
      </c>
      <c r="H64" s="20">
        <v>0</v>
      </c>
      <c r="I64" s="20">
        <v>0</v>
      </c>
      <c r="J64" s="20">
        <v>0</v>
      </c>
      <c r="K64" s="20">
        <v>1</v>
      </c>
      <c r="L64" s="20">
        <v>1</v>
      </c>
      <c r="M64" s="20">
        <v>14</v>
      </c>
      <c r="N64" s="22"/>
      <c r="O64" s="84"/>
      <c r="P64" s="25" t="s">
        <v>31</v>
      </c>
      <c r="Q64" s="25"/>
      <c r="R64" s="23">
        <f>IF(ISBLANK(#REF!),"",IF(E64="ΤΕΕ-ΤΕΛ-ΕΠΛ-ΕΠΑΛ",IF(G64&gt;10,ROUND(0.5*(G64-10),2),0),IF(E64="ΙΕΚ-Τάξη μαθητείας ΕΠΑΛ",IF(G64&gt;10,ROUND(0.85*(G64-10),2),0))))</f>
        <v>3.83</v>
      </c>
      <c r="S64" s="23">
        <f>IF(ISBLANK(#REF!),"",MIN(3,0.5*INT((H64*12+I64+ROUND(J64/30,0))/6)))</f>
        <v>0</v>
      </c>
      <c r="T64" s="23">
        <f>IF(ISBLANK(#REF!),"",0.25*(K64*12+L64+ROUND(M64/30,0)))</f>
        <v>3.25</v>
      </c>
      <c r="U64" s="27">
        <f>IF(ISBLANK(#REF!),"",IF(N64&gt;=67%,7,0))</f>
        <v>0</v>
      </c>
      <c r="V64" s="27">
        <f>IF(ISBLANK(#REF!),"",IF(O64&gt;=1,7,0))</f>
        <v>0</v>
      </c>
      <c r="W64" s="27">
        <f>IF(ISBLANK(#REF!),"",IF(P64="ΠΟΛΥΤΕΚΝΟΣ",7,IF(P64="ΤΡΙΤΕΚΝΟΣ",3,0)))</f>
        <v>3</v>
      </c>
      <c r="X64" s="27">
        <f>IF(ISBLANK(#REF!),"",MAX(U64:W64))</f>
        <v>3</v>
      </c>
      <c r="Y64" s="181">
        <f>IF(ISBLANK(#REF!),"",SUM(R64:T64,X64))</f>
        <v>10.08</v>
      </c>
    </row>
    <row r="65" spans="1:25" s="8" customFormat="1">
      <c r="A65" s="28">
        <f>IF(ISBLANK(#REF!),"",IF(ISNUMBER(A64),A64+1,1))</f>
        <v>55</v>
      </c>
      <c r="B65" s="16" t="s">
        <v>145</v>
      </c>
      <c r="C65" s="16" t="s">
        <v>146</v>
      </c>
      <c r="D65" s="16" t="s">
        <v>147</v>
      </c>
      <c r="E65" s="16" t="s">
        <v>74</v>
      </c>
      <c r="F65" s="88">
        <v>42062</v>
      </c>
      <c r="G65" s="54">
        <v>18</v>
      </c>
      <c r="H65" s="16">
        <v>0</v>
      </c>
      <c r="I65" s="16">
        <v>0</v>
      </c>
      <c r="J65" s="16">
        <v>0</v>
      </c>
      <c r="K65" s="16">
        <v>1</v>
      </c>
      <c r="L65" s="16">
        <v>1</v>
      </c>
      <c r="M65" s="16">
        <v>11</v>
      </c>
      <c r="N65" s="26"/>
      <c r="O65" s="87"/>
      <c r="P65" s="17"/>
      <c r="Q65" s="17"/>
      <c r="R65" s="23">
        <f>IF(ISBLANK(#REF!),"",IF(E65="ΤΕΕ-ΤΕΛ-ΕΠΛ-ΕΠΑΛ",IF(G65&gt;10,ROUND(0.5*(G65-10),2),0),IF(E65="ΙΕΚ-Τάξη μαθητείας ΕΠΑΛ",IF(G65&gt;10,ROUND(0.85*(G65-10),2),0))))</f>
        <v>6.8</v>
      </c>
      <c r="S65" s="23">
        <f>IF(ISBLANK(#REF!),"",MIN(3,0.5*INT((H65*12+I65+ROUND(J65/30,0))/6)))</f>
        <v>0</v>
      </c>
      <c r="T65" s="23">
        <f>IF(ISBLANK(#REF!),"",0.25*(K65*12+L65+ROUND(M65/30,0)))</f>
        <v>3.25</v>
      </c>
      <c r="U65" s="27">
        <f>IF(ISBLANK(#REF!),"",IF(N65&gt;=67%,7,0))</f>
        <v>0</v>
      </c>
      <c r="V65" s="27">
        <f>IF(ISBLANK(#REF!),"",IF(O65&gt;=1,7,0))</f>
        <v>0</v>
      </c>
      <c r="W65" s="27">
        <f>IF(ISBLANK(#REF!),"",IF(P65="ΠΟΛΥΤΕΚΝΟΣ",7,IF(P65="ΤΡΙΤΕΚΝΟΣ",3,0)))</f>
        <v>0</v>
      </c>
      <c r="X65" s="27">
        <f>IF(ISBLANK(#REF!),"",MAX(U65:W65))</f>
        <v>0</v>
      </c>
      <c r="Y65" s="181">
        <f>IF(ISBLANK(#REF!),"",SUM(R65:T65,X65))</f>
        <v>10.050000000000001</v>
      </c>
    </row>
    <row r="66" spans="1:25" s="8" customFormat="1">
      <c r="A66" s="28">
        <f>IF(ISBLANK(#REF!),"",IF(ISNUMBER(A65),A65+1,1))</f>
        <v>56</v>
      </c>
      <c r="B66" s="16" t="s">
        <v>206</v>
      </c>
      <c r="C66" s="16" t="s">
        <v>207</v>
      </c>
      <c r="D66" s="16" t="s">
        <v>112</v>
      </c>
      <c r="E66" s="16" t="s">
        <v>69</v>
      </c>
      <c r="F66" s="88">
        <v>41087</v>
      </c>
      <c r="G66" s="54">
        <v>15.8</v>
      </c>
      <c r="H66" s="16">
        <v>0</v>
      </c>
      <c r="I66" s="16">
        <v>0</v>
      </c>
      <c r="J66" s="16">
        <v>0</v>
      </c>
      <c r="K66" s="16">
        <v>2</v>
      </c>
      <c r="L66" s="16">
        <v>4</v>
      </c>
      <c r="M66" s="16">
        <v>10</v>
      </c>
      <c r="N66" s="26"/>
      <c r="O66" s="87"/>
      <c r="P66" s="17"/>
      <c r="Q66" s="17"/>
      <c r="R66" s="23">
        <f>IF(ISBLANK(#REF!),"",IF(E66="ΤΕΕ-ΤΕΛ-ΕΠΛ-ΕΠΑΛ",IF(G66&gt;10,ROUND(0.5*(G66-10),2),0),IF(E66="ΙΕΚ-Τάξη μαθητείας ΕΠΑΛ",IF(G66&gt;10,ROUND(0.85*(G66-10),2),0))))</f>
        <v>2.9</v>
      </c>
      <c r="S66" s="23">
        <f>IF(ISBLANK(#REF!),"",MIN(3,0.5*INT((H66*12+I66+ROUND(J66/30,0))/6)))</f>
        <v>0</v>
      </c>
      <c r="T66" s="23">
        <f>IF(ISBLANK(#REF!),"",0.25*(K66*12+L66+ROUND(M66/30,0)))</f>
        <v>7</v>
      </c>
      <c r="U66" s="27">
        <f>IF(ISBLANK(#REF!),"",IF(N66&gt;=67%,7,0))</f>
        <v>0</v>
      </c>
      <c r="V66" s="27">
        <f>IF(ISBLANK(#REF!),"",IF(O66&gt;=1,7,0))</f>
        <v>0</v>
      </c>
      <c r="W66" s="27">
        <f>IF(ISBLANK(#REF!),"",IF(P66="ΠΟΛΥΤΕΚΝΟΣ",7,IF(P66="ΤΡΙΤΕΚΝΟΣ",3,0)))</f>
        <v>0</v>
      </c>
      <c r="X66" s="27">
        <f>IF(ISBLANK(#REF!),"",MAX(U66:W66))</f>
        <v>0</v>
      </c>
      <c r="Y66" s="181">
        <f>IF(ISBLANK(#REF!),"",SUM(R66:T66,X66))</f>
        <v>9.9</v>
      </c>
    </row>
    <row r="67" spans="1:25" s="8" customFormat="1">
      <c r="A67" s="28">
        <f>IF(ISBLANK(#REF!),"",IF(ISNUMBER(A66),A66+1,1))</f>
        <v>57</v>
      </c>
      <c r="B67" s="16" t="s">
        <v>283</v>
      </c>
      <c r="C67" s="16" t="s">
        <v>95</v>
      </c>
      <c r="D67" s="16" t="s">
        <v>167</v>
      </c>
      <c r="E67" s="16" t="s">
        <v>69</v>
      </c>
      <c r="F67" s="88">
        <v>41075</v>
      </c>
      <c r="G67" s="54">
        <v>18.454000000000001</v>
      </c>
      <c r="H67" s="16">
        <v>0</v>
      </c>
      <c r="I67" s="16">
        <v>0</v>
      </c>
      <c r="J67" s="16">
        <v>0</v>
      </c>
      <c r="K67" s="16">
        <v>1</v>
      </c>
      <c r="L67" s="16">
        <v>10</v>
      </c>
      <c r="M67" s="16">
        <v>6</v>
      </c>
      <c r="N67" s="26"/>
      <c r="O67" s="87"/>
      <c r="P67" s="17"/>
      <c r="Q67" s="17"/>
      <c r="R67" s="23">
        <f>IF(ISBLANK(#REF!),"",IF(E67="ΤΕΕ-ΤΕΛ-ΕΠΛ-ΕΠΑΛ",IF(G67&gt;10,ROUND(0.5*(G67-10),2),0),IF(E67="ΙΕΚ-Τάξη μαθητείας ΕΠΑΛ",IF(G67&gt;10,ROUND(0.85*(G67-10),2),0))))</f>
        <v>4.2300000000000004</v>
      </c>
      <c r="S67" s="23">
        <f>IF(ISBLANK(#REF!),"",MIN(3,0.5*INT((H67*12+I67+ROUND(J67/30,0))/6)))</f>
        <v>0</v>
      </c>
      <c r="T67" s="23">
        <f>IF(ISBLANK(#REF!),"",0.25*(K67*12+L67+ROUND(M67/30,0)))</f>
        <v>5.5</v>
      </c>
      <c r="U67" s="27">
        <f>IF(ISBLANK(#REF!),"",IF(N67&gt;=67%,7,0))</f>
        <v>0</v>
      </c>
      <c r="V67" s="27">
        <f>IF(ISBLANK(#REF!),"",IF(O67&gt;=1,7,0))</f>
        <v>0</v>
      </c>
      <c r="W67" s="27">
        <f>IF(ISBLANK(#REF!),"",IF(P67="ΠΟΛΥΤΕΚΝΟΣ",7,IF(P67="ΤΡΙΤΕΚΝΟΣ",3,0)))</f>
        <v>0</v>
      </c>
      <c r="X67" s="27">
        <f>IF(ISBLANK(#REF!),"",MAX(U67:W67))</f>
        <v>0</v>
      </c>
      <c r="Y67" s="181">
        <f>IF(ISBLANK(#REF!),"",SUM(R67:T67,X67))</f>
        <v>9.73</v>
      </c>
    </row>
    <row r="68" spans="1:25" s="8" customFormat="1">
      <c r="A68" s="28">
        <f>IF(ISBLANK(#REF!),"",IF(ISNUMBER(A67),A67+1,1))</f>
        <v>58</v>
      </c>
      <c r="B68" s="16" t="s">
        <v>209</v>
      </c>
      <c r="C68" s="16" t="s">
        <v>210</v>
      </c>
      <c r="D68" s="16" t="s">
        <v>107</v>
      </c>
      <c r="E68" s="16" t="s">
        <v>69</v>
      </c>
      <c r="F68" s="88">
        <v>36049</v>
      </c>
      <c r="G68" s="54">
        <v>13.866</v>
      </c>
      <c r="H68" s="16">
        <v>0</v>
      </c>
      <c r="I68" s="16">
        <v>0</v>
      </c>
      <c r="J68" s="16">
        <v>0</v>
      </c>
      <c r="K68" s="16">
        <v>1</v>
      </c>
      <c r="L68" s="16">
        <v>7</v>
      </c>
      <c r="M68" s="16">
        <v>13</v>
      </c>
      <c r="N68" s="26"/>
      <c r="O68" s="87"/>
      <c r="P68" s="17" t="s">
        <v>31</v>
      </c>
      <c r="Q68" s="17"/>
      <c r="R68" s="23">
        <f>IF(ISBLANK(#REF!),"",IF(E68="ΤΕΕ-ΤΕΛ-ΕΠΛ-ΕΠΑΛ",IF(G68&gt;10,ROUND(0.5*(G68-10),2),0),IF(E68="ΙΕΚ-Τάξη μαθητείας ΕΠΑΛ",IF(G68&gt;10,ROUND(0.85*(G68-10),2),0))))</f>
        <v>1.93</v>
      </c>
      <c r="S68" s="23">
        <f>IF(ISBLANK(#REF!),"",MIN(3,0.5*INT((H68*12+I68+ROUND(J68/30,0))/6)))</f>
        <v>0</v>
      </c>
      <c r="T68" s="23">
        <f>IF(ISBLANK(#REF!),"",0.25*(K68*12+L68+ROUND(M68/30,0)))</f>
        <v>4.75</v>
      </c>
      <c r="U68" s="27">
        <f>IF(ISBLANK(#REF!),"",IF(N68&gt;=67%,7,0))</f>
        <v>0</v>
      </c>
      <c r="V68" s="27">
        <f>IF(ISBLANK(#REF!),"",IF(O68&gt;=1,7,0))</f>
        <v>0</v>
      </c>
      <c r="W68" s="27">
        <f>IF(ISBLANK(#REF!),"",IF(P68="ΠΟΛΥΤΕΚΝΟΣ",7,IF(P68="ΤΡΙΤΕΚΝΟΣ",3,0)))</f>
        <v>3</v>
      </c>
      <c r="X68" s="27">
        <f>IF(ISBLANK(#REF!),"",MAX(U68:W68))</f>
        <v>3</v>
      </c>
      <c r="Y68" s="181">
        <f>IF(ISBLANK(#REF!),"",SUM(R68:T68,X68))</f>
        <v>9.68</v>
      </c>
    </row>
    <row r="69" spans="1:25" s="8" customFormat="1">
      <c r="A69" s="28">
        <f>IF(ISBLANK(#REF!),"",IF(ISNUMBER(A68),A68+1,1))</f>
        <v>59</v>
      </c>
      <c r="B69" s="16" t="s">
        <v>176</v>
      </c>
      <c r="C69" s="16" t="s">
        <v>138</v>
      </c>
      <c r="D69" s="16" t="s">
        <v>177</v>
      </c>
      <c r="E69" s="16" t="s">
        <v>74</v>
      </c>
      <c r="F69" s="88">
        <v>40056</v>
      </c>
      <c r="G69" s="54">
        <v>11</v>
      </c>
      <c r="H69" s="16">
        <v>1</v>
      </c>
      <c r="I69" s="16">
        <v>9</v>
      </c>
      <c r="J69" s="16">
        <v>13</v>
      </c>
      <c r="K69" s="16">
        <v>2</v>
      </c>
      <c r="L69" s="16">
        <v>4</v>
      </c>
      <c r="M69" s="16">
        <v>0</v>
      </c>
      <c r="N69" s="26"/>
      <c r="O69" s="87"/>
      <c r="P69" s="17"/>
      <c r="Q69" s="17"/>
      <c r="R69" s="23">
        <f>IF(ISBLANK(#REF!),"",IF(E69="ΤΕΕ-ΤΕΛ-ΕΠΛ-ΕΠΑΛ",IF(G69&gt;10,ROUND(0.5*(G69-10),2),0),IF(E69="ΙΕΚ-Τάξη μαθητείας ΕΠΑΛ",IF(G69&gt;10,ROUND(0.85*(G69-10),2),0))))</f>
        <v>0.85</v>
      </c>
      <c r="S69" s="23">
        <f>IF(ISBLANK(#REF!),"",MIN(3,0.5*INT((H69*12+I69+ROUND(J69/30,0))/6)))</f>
        <v>1.5</v>
      </c>
      <c r="T69" s="23">
        <f>IF(ISBLANK(#REF!),"",0.25*(K69*12+L69+ROUND(M69/30,0)))</f>
        <v>7</v>
      </c>
      <c r="U69" s="27">
        <f>IF(ISBLANK(#REF!),"",IF(N69&gt;=67%,7,0))</f>
        <v>0</v>
      </c>
      <c r="V69" s="27">
        <f>IF(ISBLANK(#REF!),"",IF(O69&gt;=1,7,0))</f>
        <v>0</v>
      </c>
      <c r="W69" s="27">
        <f>IF(ISBLANK(#REF!),"",IF(P69="ΠΟΛΥΤΕΚΝΟΣ",7,IF(P69="ΤΡΙΤΕΚΝΟΣ",3,0)))</f>
        <v>0</v>
      </c>
      <c r="X69" s="27">
        <f>IF(ISBLANK(#REF!),"",MAX(U69:W69))</f>
        <v>0</v>
      </c>
      <c r="Y69" s="181">
        <f>IF(ISBLANK(#REF!),"",SUM(R69:T69,X69))</f>
        <v>9.35</v>
      </c>
    </row>
    <row r="70" spans="1:25" s="8" customFormat="1">
      <c r="A70" s="28">
        <f>IF(ISBLANK(#REF!),"",IF(ISNUMBER(A69),A69+1,1))</f>
        <v>60</v>
      </c>
      <c r="B70" s="16" t="s">
        <v>153</v>
      </c>
      <c r="C70" s="16" t="s">
        <v>154</v>
      </c>
      <c r="D70" s="16" t="s">
        <v>155</v>
      </c>
      <c r="E70" s="16" t="s">
        <v>69</v>
      </c>
      <c r="F70" s="88">
        <v>37777</v>
      </c>
      <c r="G70" s="54">
        <v>15.363</v>
      </c>
      <c r="H70" s="16">
        <v>0</v>
      </c>
      <c r="I70" s="16">
        <v>0</v>
      </c>
      <c r="J70" s="16">
        <v>0</v>
      </c>
      <c r="K70" s="16">
        <v>2</v>
      </c>
      <c r="L70" s="16">
        <v>1</v>
      </c>
      <c r="M70" s="16">
        <v>28</v>
      </c>
      <c r="N70" s="26"/>
      <c r="O70" s="87"/>
      <c r="P70" s="17"/>
      <c r="Q70" s="17"/>
      <c r="R70" s="23">
        <f>IF(ISBLANK(#REF!),"",IF(E70="ΤΕΕ-ΤΕΛ-ΕΠΛ-ΕΠΑΛ",IF(G70&gt;10,ROUND(0.5*(G70-10),2),0),IF(E70="ΙΕΚ-Τάξη μαθητείας ΕΠΑΛ",IF(G70&gt;10,ROUND(0.85*(G70-10),2),0))))</f>
        <v>2.68</v>
      </c>
      <c r="S70" s="23">
        <f>IF(ISBLANK(#REF!),"",MIN(3,0.5*INT((H70*12+I70+ROUND(J70/30,0))/6)))</f>
        <v>0</v>
      </c>
      <c r="T70" s="23">
        <f>IF(ISBLANK(#REF!),"",0.25*(K70*12+L70+ROUND(M70/30,0)))</f>
        <v>6.5</v>
      </c>
      <c r="U70" s="27">
        <f>IF(ISBLANK(#REF!),"",IF(N70&gt;=67%,7,0))</f>
        <v>0</v>
      </c>
      <c r="V70" s="27">
        <f>IF(ISBLANK(#REF!),"",IF(O70&gt;=1,7,0))</f>
        <v>0</v>
      </c>
      <c r="W70" s="27">
        <f>IF(ISBLANK(#REF!),"",IF(P70="ΠΟΛΥΤΕΚΝΟΣ",7,IF(P70="ΤΡΙΤΕΚΝΟΣ",3,0)))</f>
        <v>0</v>
      </c>
      <c r="X70" s="27">
        <f>IF(ISBLANK(#REF!),"",MAX(U70:W70))</f>
        <v>0</v>
      </c>
      <c r="Y70" s="181">
        <f>IF(ISBLANK(#REF!),"",SUM(R70:T70,X70))</f>
        <v>9.18</v>
      </c>
    </row>
    <row r="71" spans="1:25" s="8" customFormat="1">
      <c r="A71" s="28">
        <f>IF(ISBLANK(#REF!),"",IF(ISNUMBER(A70),A70+1,1))</f>
        <v>61</v>
      </c>
      <c r="B71" s="16" t="s">
        <v>286</v>
      </c>
      <c r="C71" s="16" t="s">
        <v>129</v>
      </c>
      <c r="D71" s="16" t="s">
        <v>107</v>
      </c>
      <c r="E71" s="16" t="s">
        <v>69</v>
      </c>
      <c r="F71" s="88">
        <v>37776</v>
      </c>
      <c r="G71" s="54">
        <v>17.09</v>
      </c>
      <c r="H71" s="16">
        <v>0</v>
      </c>
      <c r="I71" s="16">
        <v>4</v>
      </c>
      <c r="J71" s="16">
        <v>3</v>
      </c>
      <c r="K71" s="16">
        <v>1</v>
      </c>
      <c r="L71" s="16">
        <v>9</v>
      </c>
      <c r="M71" s="16">
        <v>19</v>
      </c>
      <c r="N71" s="26"/>
      <c r="O71" s="87"/>
      <c r="P71" s="17"/>
      <c r="Q71" s="17"/>
      <c r="R71" s="23">
        <f>IF(ISBLANK(#REF!),"",IF(E71="ΤΕΕ-ΤΕΛ-ΕΠΛ-ΕΠΑΛ",IF(G71&gt;10,ROUND(0.5*(G71-10),2),0),IF(E71="ΙΕΚ-Τάξη μαθητείας ΕΠΑΛ",IF(G71&gt;10,ROUND(0.85*(G71-10),2),0))))</f>
        <v>3.55</v>
      </c>
      <c r="S71" s="23">
        <f>IF(ISBLANK(#REF!),"",MIN(3,0.5*INT((H71*12+I71+ROUND(J71/30,0))/6)))</f>
        <v>0</v>
      </c>
      <c r="T71" s="23">
        <f>IF(ISBLANK(#REF!),"",0.25*(K71*12+L71+ROUND(M71/30,0)))</f>
        <v>5.5</v>
      </c>
      <c r="U71" s="27">
        <f>IF(ISBLANK(#REF!),"",IF(N71&gt;=67%,7,0))</f>
        <v>0</v>
      </c>
      <c r="V71" s="27">
        <f>IF(ISBLANK(#REF!),"",IF(O71&gt;=1,7,0))</f>
        <v>0</v>
      </c>
      <c r="W71" s="27">
        <f>IF(ISBLANK(#REF!),"",IF(P71="ΠΟΛΥΤΕΚΝΟΣ",7,IF(P71="ΤΡΙΤΕΚΝΟΣ",3,0)))</f>
        <v>0</v>
      </c>
      <c r="X71" s="27">
        <f>IF(ISBLANK(#REF!),"",MAX(U71:W71))</f>
        <v>0</v>
      </c>
      <c r="Y71" s="181">
        <f>IF(ISBLANK(#REF!),"",SUM(R71:T71,X71))</f>
        <v>9.0500000000000007</v>
      </c>
    </row>
    <row r="72" spans="1:25" s="16" customFormat="1">
      <c r="A72" s="28">
        <f>IF(ISBLANK(#REF!),"",IF(ISNUMBER(A71),A71+1,1))</f>
        <v>62</v>
      </c>
      <c r="B72" s="16" t="s">
        <v>339</v>
      </c>
      <c r="C72" s="16" t="s">
        <v>132</v>
      </c>
      <c r="D72" s="16" t="s">
        <v>130</v>
      </c>
      <c r="E72" s="16" t="s">
        <v>74</v>
      </c>
      <c r="F72" s="88">
        <v>36916</v>
      </c>
      <c r="G72" s="54">
        <v>11</v>
      </c>
      <c r="H72" s="16">
        <v>3</v>
      </c>
      <c r="I72" s="16">
        <v>6</v>
      </c>
      <c r="J72" s="16">
        <v>23</v>
      </c>
      <c r="K72" s="16">
        <v>1</v>
      </c>
      <c r="L72" s="16">
        <v>8</v>
      </c>
      <c r="M72" s="16">
        <v>4</v>
      </c>
      <c r="N72" s="26"/>
      <c r="O72" s="87"/>
      <c r="P72" s="17"/>
      <c r="Q72" s="17"/>
      <c r="R72" s="23">
        <f>IF(ISBLANK(#REF!),"",IF(E72="ΤΕΕ-ΤΕΛ-ΕΠΛ-ΕΠΑΛ",IF(G72&gt;10,ROUND(0.5*(G72-10),2),0),IF(E72="ΙΕΚ-Τάξη μαθητείας ΕΠΑΛ",IF(G72&gt;10,ROUND(0.85*(G72-10),2),0))))</f>
        <v>0.85</v>
      </c>
      <c r="S72" s="23">
        <f>IF(ISBLANK(#REF!),"",MIN(3,0.5*INT((H72*12+I72+ROUND(J72/30,0))/6)))</f>
        <v>3</v>
      </c>
      <c r="T72" s="23">
        <f>IF(ISBLANK(#REF!),"",0.25*(K72*12+L72+ROUND(M72/30,0)))</f>
        <v>5</v>
      </c>
      <c r="U72" s="27">
        <f>IF(ISBLANK(#REF!),"",IF(N72&gt;=67%,7,0))</f>
        <v>0</v>
      </c>
      <c r="V72" s="27">
        <f>IF(ISBLANK(#REF!),"",IF(O72&gt;=1,7,0))</f>
        <v>0</v>
      </c>
      <c r="W72" s="27">
        <f>IF(ISBLANK(#REF!),"",IF(P72="ΠΟΛΥΤΕΚΝΟΣ",7,IF(P72="ΤΡΙΤΕΚΝΟΣ",3,0)))</f>
        <v>0</v>
      </c>
      <c r="X72" s="27">
        <f>IF(ISBLANK(#REF!),"",MAX(U72:W72))</f>
        <v>0</v>
      </c>
      <c r="Y72" s="181">
        <f>IF(ISBLANK(#REF!),"",SUM(R72:T72,X72))</f>
        <v>8.85</v>
      </c>
    </row>
    <row r="73" spans="1:25" s="8" customFormat="1">
      <c r="A73" s="28">
        <f>IF(ISBLANK(#REF!),"",IF(ISNUMBER(A72),A72+1,1))</f>
        <v>63</v>
      </c>
      <c r="B73" s="16" t="s">
        <v>119</v>
      </c>
      <c r="C73" s="16" t="s">
        <v>120</v>
      </c>
      <c r="D73" s="16" t="s">
        <v>107</v>
      </c>
      <c r="E73" s="16" t="s">
        <v>69</v>
      </c>
      <c r="F73" s="88">
        <v>37411</v>
      </c>
      <c r="G73" s="54">
        <v>19.271999999999998</v>
      </c>
      <c r="H73" s="18">
        <v>6</v>
      </c>
      <c r="I73" s="18">
        <v>6</v>
      </c>
      <c r="J73" s="18">
        <v>7</v>
      </c>
      <c r="K73" s="18">
        <v>0</v>
      </c>
      <c r="L73" s="18">
        <v>4</v>
      </c>
      <c r="M73" s="18">
        <v>14</v>
      </c>
      <c r="N73" s="19"/>
      <c r="O73" s="86"/>
      <c r="P73" s="17"/>
      <c r="Q73" s="17"/>
      <c r="R73" s="23">
        <f>IF(ISBLANK(#REF!),"",IF(E73="ΤΕΕ-ΤΕΛ-ΕΠΛ-ΕΠΑΛ",IF(G73&gt;10,ROUND(0.5*(G73-10),2),0),IF(E73="ΙΕΚ-Τάξη μαθητείας ΕΠΑΛ",IF(G73&gt;10,ROUND(0.85*(G73-10),2),0))))</f>
        <v>4.6399999999999997</v>
      </c>
      <c r="S73" s="23">
        <f>IF(ISBLANK(#REF!),"",MIN(3,0.5*INT((H73*12+I73+ROUND(J73/30,0))/6)))</f>
        <v>3</v>
      </c>
      <c r="T73" s="23">
        <f>IF(ISBLANK(#REF!),"",0.25*(K73*12+L73+ROUND(M73/30,0)))</f>
        <v>1</v>
      </c>
      <c r="U73" s="27">
        <f>IF(ISBLANK(#REF!),"",IF(N73&gt;=67%,7,0))</f>
        <v>0</v>
      </c>
      <c r="V73" s="27">
        <f>IF(ISBLANK(#REF!),"",IF(O73&gt;=1,7,0))</f>
        <v>0</v>
      </c>
      <c r="W73" s="27">
        <f>IF(ISBLANK(#REF!),"",IF(P73="ΠΟΛΥΤΕΚΝΟΣ",7,IF(P73="ΤΡΙΤΕΚΝΟΣ",3,0)))</f>
        <v>0</v>
      </c>
      <c r="X73" s="27">
        <f>IF(ISBLANK(#REF!),"",MAX(U73:W73))</f>
        <v>0</v>
      </c>
      <c r="Y73" s="181">
        <f>IF(ISBLANK(#REF!),"",SUM(R73:T73,X73))</f>
        <v>8.64</v>
      </c>
    </row>
    <row r="74" spans="1:25" s="8" customFormat="1">
      <c r="A74" s="28">
        <f>IF(ISBLANK(#REF!),"",IF(ISNUMBER(A73),A73+1,1))</f>
        <v>64</v>
      </c>
      <c r="B74" s="16" t="s">
        <v>163</v>
      </c>
      <c r="C74" s="16" t="s">
        <v>164</v>
      </c>
      <c r="D74" s="16" t="s">
        <v>96</v>
      </c>
      <c r="E74" s="16" t="s">
        <v>74</v>
      </c>
      <c r="F74" s="88">
        <v>41263</v>
      </c>
      <c r="G74" s="54">
        <v>16</v>
      </c>
      <c r="H74" s="16">
        <v>0</v>
      </c>
      <c r="I74" s="16">
        <v>0</v>
      </c>
      <c r="J74" s="16">
        <v>0</v>
      </c>
      <c r="K74" s="16">
        <v>1</v>
      </c>
      <c r="L74" s="16">
        <v>2</v>
      </c>
      <c r="M74" s="16">
        <v>3</v>
      </c>
      <c r="N74" s="26"/>
      <c r="O74" s="87"/>
      <c r="P74" s="17"/>
      <c r="Q74" s="17"/>
      <c r="R74" s="23">
        <f>IF(ISBLANK(#REF!),"",IF(E74="ΤΕΕ-ΤΕΛ-ΕΠΛ-ΕΠΑΛ",IF(G74&gt;10,ROUND(0.5*(G74-10),2),0),IF(E74="ΙΕΚ-Τάξη μαθητείας ΕΠΑΛ",IF(G74&gt;10,ROUND(0.85*(G74-10),2),0))))</f>
        <v>5.0999999999999996</v>
      </c>
      <c r="S74" s="23">
        <f>IF(ISBLANK(#REF!),"",MIN(3,0.5*INT((H74*12+I74+ROUND(J74/30,0))/6)))</f>
        <v>0</v>
      </c>
      <c r="T74" s="23">
        <f>IF(ISBLANK(#REF!),"",0.25*(K74*12+L74+ROUND(M74/30,0)))</f>
        <v>3.5</v>
      </c>
      <c r="U74" s="27">
        <f>IF(ISBLANK(#REF!),"",IF(N74&gt;=67%,7,0))</f>
        <v>0</v>
      </c>
      <c r="V74" s="27">
        <f>IF(ISBLANK(#REF!),"",IF(O74&gt;=1,7,0))</f>
        <v>0</v>
      </c>
      <c r="W74" s="27">
        <f>IF(ISBLANK(#REF!),"",IF(P74="ΠΟΛΥΤΕΚΝΟΣ",7,IF(P74="ΤΡΙΤΕΚΝΟΣ",3,0)))</f>
        <v>0</v>
      </c>
      <c r="X74" s="27">
        <f>IF(ISBLANK(#REF!),"",MAX(U74:W74))</f>
        <v>0</v>
      </c>
      <c r="Y74" s="181">
        <f>IF(ISBLANK(#REF!),"",SUM(R74:T74,X74))</f>
        <v>8.6</v>
      </c>
    </row>
    <row r="75" spans="1:25" s="8" customFormat="1">
      <c r="A75" s="28">
        <f>IF(ISBLANK(#REF!),"",IF(ISNUMBER(A74),A74+1,1))</f>
        <v>65</v>
      </c>
      <c r="B75" s="16" t="s">
        <v>250</v>
      </c>
      <c r="C75" s="16" t="s">
        <v>251</v>
      </c>
      <c r="D75" s="16" t="s">
        <v>252</v>
      </c>
      <c r="E75" s="16" t="s">
        <v>74</v>
      </c>
      <c r="F75" s="88">
        <v>40865</v>
      </c>
      <c r="G75" s="54">
        <v>18</v>
      </c>
      <c r="H75" s="16">
        <v>0</v>
      </c>
      <c r="I75" s="16">
        <v>0</v>
      </c>
      <c r="J75" s="16">
        <v>0</v>
      </c>
      <c r="K75" s="16">
        <v>0</v>
      </c>
      <c r="L75" s="16">
        <v>6</v>
      </c>
      <c r="M75" s="16">
        <v>22</v>
      </c>
      <c r="N75" s="26"/>
      <c r="O75" s="87"/>
      <c r="P75" s="17"/>
      <c r="Q75" s="17"/>
      <c r="R75" s="23">
        <f>IF(ISBLANK(#REF!),"",IF(E75="ΤΕΕ-ΤΕΛ-ΕΠΛ-ΕΠΑΛ",IF(G75&gt;10,ROUND(0.5*(G75-10),2),0),IF(E75="ΙΕΚ-Τάξη μαθητείας ΕΠΑΛ",IF(G75&gt;10,ROUND(0.85*(G75-10),2),0))))</f>
        <v>6.8</v>
      </c>
      <c r="S75" s="23">
        <f>IF(ISBLANK(#REF!),"",MIN(3,0.5*INT((H75*12+I75+ROUND(J75/30,0))/6)))</f>
        <v>0</v>
      </c>
      <c r="T75" s="23">
        <f>IF(ISBLANK(#REF!),"",0.25*(K75*12+L75+ROUND(M75/30,0)))</f>
        <v>1.75</v>
      </c>
      <c r="U75" s="27">
        <f>IF(ISBLANK(#REF!),"",IF(N75&gt;=67%,7,0))</f>
        <v>0</v>
      </c>
      <c r="V75" s="27">
        <f>IF(ISBLANK(#REF!),"",IF(O75&gt;=1,7,0))</f>
        <v>0</v>
      </c>
      <c r="W75" s="27">
        <f>IF(ISBLANK(#REF!),"",IF(P75="ΠΟΛΥΤΕΚΝΟΣ",7,IF(P75="ΤΡΙΤΕΚΝΟΣ",3,0)))</f>
        <v>0</v>
      </c>
      <c r="X75" s="27">
        <f>IF(ISBLANK(#REF!),"",MAX(U75:W75))</f>
        <v>0</v>
      </c>
      <c r="Y75" s="181">
        <f>IF(ISBLANK(#REF!),"",SUM(R75:T75,X75))</f>
        <v>8.5500000000000007</v>
      </c>
    </row>
    <row r="76" spans="1:25" s="8" customFormat="1">
      <c r="A76" s="28">
        <f>IF(ISBLANK(#REF!),"",IF(ISNUMBER(A75),A75+1,1))</f>
        <v>66</v>
      </c>
      <c r="B76" s="16" t="s">
        <v>117</v>
      </c>
      <c r="C76" s="16" t="s">
        <v>118</v>
      </c>
      <c r="D76" s="16" t="s">
        <v>112</v>
      </c>
      <c r="E76" s="16" t="s">
        <v>69</v>
      </c>
      <c r="F76" s="88">
        <v>42180</v>
      </c>
      <c r="G76" s="54">
        <v>19.727</v>
      </c>
      <c r="H76" s="16">
        <v>0</v>
      </c>
      <c r="I76" s="16">
        <v>0</v>
      </c>
      <c r="J76" s="16">
        <v>0</v>
      </c>
      <c r="K76" s="16">
        <v>1</v>
      </c>
      <c r="L76" s="16">
        <v>1</v>
      </c>
      <c r="M76" s="16">
        <v>23</v>
      </c>
      <c r="N76" s="26"/>
      <c r="O76" s="87"/>
      <c r="P76" s="17"/>
      <c r="Q76" s="17"/>
      <c r="R76" s="23">
        <f>IF(ISBLANK(#REF!),"",IF(E76="ΤΕΕ-ΤΕΛ-ΕΠΛ-ΕΠΑΛ",IF(G76&gt;10,ROUND(0.5*(G76-10),2),0),IF(E76="ΙΕΚ-Τάξη μαθητείας ΕΠΑΛ",IF(G76&gt;10,ROUND(0.85*(G76-10),2),0))))</f>
        <v>4.8600000000000003</v>
      </c>
      <c r="S76" s="23">
        <f>IF(ISBLANK(#REF!),"",MIN(3,0.5*INT((H76*12+I76+ROUND(J76/30,0))/6)))</f>
        <v>0</v>
      </c>
      <c r="T76" s="23">
        <f>IF(ISBLANK(#REF!),"",0.25*(K76*12+L76+ROUND(M76/30,0)))</f>
        <v>3.5</v>
      </c>
      <c r="U76" s="27">
        <f>IF(ISBLANK(#REF!),"",IF(N76&gt;=67%,7,0))</f>
        <v>0</v>
      </c>
      <c r="V76" s="27">
        <f>IF(ISBLANK(#REF!),"",IF(O76&gt;=1,7,0))</f>
        <v>0</v>
      </c>
      <c r="W76" s="27">
        <f>IF(ISBLANK(#REF!),"",IF(P76="ΠΟΛΥΤΕΚΝΟΣ",7,IF(P76="ΤΡΙΤΕΚΝΟΣ",3,0)))</f>
        <v>0</v>
      </c>
      <c r="X76" s="27">
        <f>IF(ISBLANK(#REF!),"",MAX(U76:W76))</f>
        <v>0</v>
      </c>
      <c r="Y76" s="181">
        <f>IF(ISBLANK(#REF!),"",SUM(R76:T76,X76))</f>
        <v>8.36</v>
      </c>
    </row>
    <row r="77" spans="1:25" s="16" customFormat="1">
      <c r="A77" s="28">
        <f>IF(ISBLANK(#REF!),"",IF(ISNUMBER(A76),A76+1,1))</f>
        <v>67</v>
      </c>
      <c r="B77" s="16" t="s">
        <v>217</v>
      </c>
      <c r="C77" s="16" t="s">
        <v>218</v>
      </c>
      <c r="D77" s="16" t="s">
        <v>130</v>
      </c>
      <c r="E77" s="16" t="s">
        <v>69</v>
      </c>
      <c r="F77" s="88">
        <v>42180</v>
      </c>
      <c r="G77" s="54">
        <v>19.727</v>
      </c>
      <c r="H77" s="16">
        <v>0</v>
      </c>
      <c r="I77" s="16">
        <v>0</v>
      </c>
      <c r="J77" s="16">
        <v>0</v>
      </c>
      <c r="K77" s="16">
        <v>1</v>
      </c>
      <c r="L77" s="16">
        <v>1</v>
      </c>
      <c r="M77" s="16">
        <v>23</v>
      </c>
      <c r="N77" s="26"/>
      <c r="O77" s="87"/>
      <c r="P77" s="17"/>
      <c r="Q77" s="17"/>
      <c r="R77" s="23">
        <f>IF(ISBLANK(#REF!),"",IF(E77="ΤΕΕ-ΤΕΛ-ΕΠΛ-ΕΠΑΛ",IF(G77&gt;10,ROUND(0.5*(G77-10),2),0),IF(E77="ΙΕΚ-Τάξη μαθητείας ΕΠΑΛ",IF(G77&gt;10,ROUND(0.85*(G77-10),2),0))))</f>
        <v>4.8600000000000003</v>
      </c>
      <c r="S77" s="23">
        <f>IF(ISBLANK(#REF!),"",MIN(3,0.5*INT((H77*12+I77+ROUND(J77/30,0))/6)))</f>
        <v>0</v>
      </c>
      <c r="T77" s="23">
        <f>IF(ISBLANK(#REF!),"",0.25*(K77*12+L77+ROUND(M77/30,0)))</f>
        <v>3.5</v>
      </c>
      <c r="U77" s="27">
        <f>IF(ISBLANK(#REF!),"",IF(N77&gt;=67%,7,0))</f>
        <v>0</v>
      </c>
      <c r="V77" s="27">
        <f>IF(ISBLANK(#REF!),"",IF(O77&gt;=1,7,0))</f>
        <v>0</v>
      </c>
      <c r="W77" s="27">
        <f>IF(ISBLANK(#REF!),"",IF(P77="ΠΟΛΥΤΕΚΝΟΣ",7,IF(P77="ΤΡΙΤΕΚΝΟΣ",3,0)))</f>
        <v>0</v>
      </c>
      <c r="X77" s="27">
        <f>IF(ISBLANK(#REF!),"",MAX(U77:W77))</f>
        <v>0</v>
      </c>
      <c r="Y77" s="181">
        <f>IF(ISBLANK(#REF!),"",SUM(R77:T77,X77))</f>
        <v>8.36</v>
      </c>
    </row>
    <row r="78" spans="1:25" s="8" customFormat="1">
      <c r="A78" s="28">
        <f>IF(ISBLANK(#REF!),"",IF(ISNUMBER(A77),A77+1,1))</f>
        <v>68</v>
      </c>
      <c r="B78" s="16" t="s">
        <v>160</v>
      </c>
      <c r="C78" s="16" t="s">
        <v>161</v>
      </c>
      <c r="D78" s="16" t="s">
        <v>107</v>
      </c>
      <c r="E78" s="16" t="s">
        <v>74</v>
      </c>
      <c r="F78" s="88">
        <v>36560</v>
      </c>
      <c r="G78" s="54">
        <v>18</v>
      </c>
      <c r="H78" s="16">
        <v>1</v>
      </c>
      <c r="I78" s="16">
        <v>5</v>
      </c>
      <c r="J78" s="16">
        <v>21</v>
      </c>
      <c r="K78" s="16">
        <v>0</v>
      </c>
      <c r="L78" s="16">
        <v>0</v>
      </c>
      <c r="M78" s="16">
        <v>0</v>
      </c>
      <c r="N78" s="26"/>
      <c r="O78" s="87"/>
      <c r="P78" s="17"/>
      <c r="Q78" s="17"/>
      <c r="R78" s="23">
        <f>IF(ISBLANK(#REF!),"",IF(E78="ΤΕΕ-ΤΕΛ-ΕΠΛ-ΕΠΑΛ",IF(G78&gt;10,ROUND(0.5*(G78-10),2),0),IF(E78="ΙΕΚ-Τάξη μαθητείας ΕΠΑΛ",IF(G78&gt;10,ROUND(0.85*(G78-10),2),0))))</f>
        <v>6.8</v>
      </c>
      <c r="S78" s="23">
        <f>IF(ISBLANK(#REF!),"",MIN(3,0.5*INT((H78*12+I78+ROUND(J78/30,0))/6)))</f>
        <v>1.5</v>
      </c>
      <c r="T78" s="23">
        <f>IF(ISBLANK(#REF!),"",0.25*(K78*12+L78+ROUND(M78/30,0)))</f>
        <v>0</v>
      </c>
      <c r="U78" s="27">
        <f>IF(ISBLANK(#REF!),"",IF(N78&gt;=67%,7,0))</f>
        <v>0</v>
      </c>
      <c r="V78" s="27">
        <f>IF(ISBLANK(#REF!),"",IF(O78&gt;=1,7,0))</f>
        <v>0</v>
      </c>
      <c r="W78" s="27">
        <f>IF(ISBLANK(#REF!),"",IF(P78="ΠΟΛΥΤΕΚΝΟΣ",7,IF(P78="ΤΡΙΤΕΚΝΟΣ",3,0)))</f>
        <v>0</v>
      </c>
      <c r="X78" s="27">
        <f>IF(ISBLANK(#REF!),"",MAX(U78:W78))</f>
        <v>0</v>
      </c>
      <c r="Y78" s="181">
        <f>IF(ISBLANK(#REF!),"",SUM(R78:T78,X78))</f>
        <v>8.3000000000000007</v>
      </c>
    </row>
    <row r="79" spans="1:25" s="8" customFormat="1">
      <c r="A79" s="28">
        <f>IF(ISBLANK(#REF!),"",IF(ISNUMBER(A78),A78+1,1))</f>
        <v>69</v>
      </c>
      <c r="B79" s="16" t="s">
        <v>247</v>
      </c>
      <c r="C79" s="16" t="s">
        <v>116</v>
      </c>
      <c r="D79" s="16" t="s">
        <v>177</v>
      </c>
      <c r="E79" s="16" t="s">
        <v>69</v>
      </c>
      <c r="F79" s="88">
        <v>35957</v>
      </c>
      <c r="G79" s="54">
        <v>14.8</v>
      </c>
      <c r="H79" s="16">
        <v>1</v>
      </c>
      <c r="I79" s="16">
        <v>6</v>
      </c>
      <c r="J79" s="16">
        <v>20</v>
      </c>
      <c r="K79" s="16">
        <v>1</v>
      </c>
      <c r="L79" s="16">
        <v>5</v>
      </c>
      <c r="M79" s="16">
        <v>13</v>
      </c>
      <c r="N79" s="26"/>
      <c r="O79" s="87"/>
      <c r="P79" s="17"/>
      <c r="Q79" s="17"/>
      <c r="R79" s="23">
        <f>IF(ISBLANK(#REF!),"",IF(E79="ΤΕΕ-ΤΕΛ-ΕΠΛ-ΕΠΑΛ",IF(G79&gt;10,ROUND(0.5*(G79-10),2),0),IF(E79="ΙΕΚ-Τάξη μαθητείας ΕΠΑΛ",IF(G79&gt;10,ROUND(0.85*(G79-10),2),0))))</f>
        <v>2.4</v>
      </c>
      <c r="S79" s="23">
        <f>IF(ISBLANK(#REF!),"",MIN(3,0.5*INT((H79*12+I79+ROUND(J79/30,0))/6)))</f>
        <v>1.5</v>
      </c>
      <c r="T79" s="23">
        <f>IF(ISBLANK(#REF!),"",0.25*(K79*12+L79+ROUND(M79/30,0)))</f>
        <v>4.25</v>
      </c>
      <c r="U79" s="27">
        <f>IF(ISBLANK(#REF!),"",IF(N79&gt;=67%,7,0))</f>
        <v>0</v>
      </c>
      <c r="V79" s="27">
        <f>IF(ISBLANK(#REF!),"",IF(O79&gt;=1,7,0))</f>
        <v>0</v>
      </c>
      <c r="W79" s="27">
        <f>IF(ISBLANK(#REF!),"",IF(P79="ΠΟΛΥΤΕΚΝΟΣ",7,IF(P79="ΤΡΙΤΕΚΝΟΣ",3,0)))</f>
        <v>0</v>
      </c>
      <c r="X79" s="27">
        <f>IF(ISBLANK(#REF!),"",MAX(U79:W79))</f>
        <v>0</v>
      </c>
      <c r="Y79" s="181">
        <f>IF(ISBLANK(#REF!),"",SUM(R79:T79,X79))</f>
        <v>8.15</v>
      </c>
    </row>
    <row r="80" spans="1:25" s="16" customFormat="1">
      <c r="A80" s="28">
        <f>IF(ISBLANK(#REF!),"",IF(ISNUMBER(A79),A79+1,1))</f>
        <v>70</v>
      </c>
      <c r="B80" s="16" t="s">
        <v>219</v>
      </c>
      <c r="C80" s="16" t="s">
        <v>220</v>
      </c>
      <c r="D80" s="16" t="s">
        <v>184</v>
      </c>
      <c r="E80" s="16" t="s">
        <v>69</v>
      </c>
      <c r="F80" s="88">
        <v>41810</v>
      </c>
      <c r="G80" s="54">
        <v>19.727</v>
      </c>
      <c r="H80" s="16">
        <v>0</v>
      </c>
      <c r="I80" s="16">
        <v>0</v>
      </c>
      <c r="J80" s="16">
        <v>0</v>
      </c>
      <c r="K80" s="16">
        <v>1</v>
      </c>
      <c r="L80" s="16">
        <v>1</v>
      </c>
      <c r="M80" s="16">
        <v>12</v>
      </c>
      <c r="N80" s="26"/>
      <c r="O80" s="87"/>
      <c r="P80" s="17"/>
      <c r="Q80" s="17"/>
      <c r="R80" s="23">
        <f>IF(ISBLANK(#REF!),"",IF(E80="ΤΕΕ-ΤΕΛ-ΕΠΛ-ΕΠΑΛ",IF(G80&gt;10,ROUND(0.5*(G80-10),2),0),IF(E80="ΙΕΚ-Τάξη μαθητείας ΕΠΑΛ",IF(G80&gt;10,ROUND(0.85*(G80-10),2),0))))</f>
        <v>4.8600000000000003</v>
      </c>
      <c r="S80" s="23">
        <f>IF(ISBLANK(#REF!),"",MIN(3,0.5*INT((H80*12+I80+ROUND(J80/30,0))/6)))</f>
        <v>0</v>
      </c>
      <c r="T80" s="23">
        <f>IF(ISBLANK(#REF!),"",0.25*(K80*12+L80+ROUND(M80/30,0)))</f>
        <v>3.25</v>
      </c>
      <c r="U80" s="27">
        <f>IF(ISBLANK(#REF!),"",IF(N80&gt;=67%,7,0))</f>
        <v>0</v>
      </c>
      <c r="V80" s="27">
        <f>IF(ISBLANK(#REF!),"",IF(O80&gt;=1,7,0))</f>
        <v>0</v>
      </c>
      <c r="W80" s="27">
        <f>IF(ISBLANK(#REF!),"",IF(P80="ΠΟΛΥΤΕΚΝΟΣ",7,IF(P80="ΤΡΙΤΕΚΝΟΣ",3,0)))</f>
        <v>0</v>
      </c>
      <c r="X80" s="27">
        <f>IF(ISBLANK(#REF!),"",MAX(U80:W80))</f>
        <v>0</v>
      </c>
      <c r="Y80" s="181">
        <f>IF(ISBLANK(#REF!),"",SUM(R80:T80,X80))</f>
        <v>8.11</v>
      </c>
    </row>
    <row r="81" spans="1:25" s="8" customFormat="1">
      <c r="A81" s="28">
        <f>IF(ISBLANK(#REF!),"",IF(ISNUMBER(A80),A80+1,1))</f>
        <v>71</v>
      </c>
      <c r="B81" s="16" t="s">
        <v>142</v>
      </c>
      <c r="C81" s="16" t="s">
        <v>143</v>
      </c>
      <c r="D81" s="16" t="s">
        <v>144</v>
      </c>
      <c r="E81" s="16" t="s">
        <v>69</v>
      </c>
      <c r="F81" s="88">
        <v>39603</v>
      </c>
      <c r="G81" s="54">
        <v>15.635999999999999</v>
      </c>
      <c r="H81" s="16">
        <v>1</v>
      </c>
      <c r="I81" s="16">
        <v>2</v>
      </c>
      <c r="J81" s="16">
        <v>18</v>
      </c>
      <c r="K81" s="16">
        <v>1</v>
      </c>
      <c r="L81" s="16">
        <v>4</v>
      </c>
      <c r="M81" s="16">
        <v>23</v>
      </c>
      <c r="N81" s="26"/>
      <c r="O81" s="87"/>
      <c r="P81" s="17"/>
      <c r="Q81" s="17"/>
      <c r="R81" s="23">
        <f>IF(ISBLANK(#REF!),"",IF(E81="ΤΕΕ-ΤΕΛ-ΕΠΛ-ΕΠΑΛ",IF(G81&gt;10,ROUND(0.5*(G81-10),2),0),IF(E81="ΙΕΚ-Τάξη μαθητείας ΕΠΑΛ",IF(G81&gt;10,ROUND(0.85*(G81-10),2),0))))</f>
        <v>2.82</v>
      </c>
      <c r="S81" s="23">
        <f>IF(ISBLANK(#REF!),"",MIN(3,0.5*INT((H81*12+I81+ROUND(J81/30,0))/6)))</f>
        <v>1</v>
      </c>
      <c r="T81" s="23">
        <f>IF(ISBLANK(#REF!),"",0.25*(K81*12+L81+ROUND(M81/30,0)))</f>
        <v>4.25</v>
      </c>
      <c r="U81" s="27">
        <f>IF(ISBLANK(#REF!),"",IF(N81&gt;=67%,7,0))</f>
        <v>0</v>
      </c>
      <c r="V81" s="27">
        <f>IF(ISBLANK(#REF!),"",IF(O81&gt;=1,7,0))</f>
        <v>0</v>
      </c>
      <c r="W81" s="27">
        <f>IF(ISBLANK(#REF!),"",IF(P81="ΠΟΛΥΤΕΚΝΟΣ",7,IF(P81="ΤΡΙΤΕΚΝΟΣ",3,0)))</f>
        <v>0</v>
      </c>
      <c r="X81" s="27">
        <f>IF(ISBLANK(#REF!),"",MAX(U81:W81))</f>
        <v>0</v>
      </c>
      <c r="Y81" s="181">
        <f>IF(ISBLANK(#REF!),"",SUM(R81:T81,X81))</f>
        <v>8.07</v>
      </c>
    </row>
    <row r="82" spans="1:25" s="8" customFormat="1">
      <c r="A82" s="28">
        <f>IF(ISBLANK(#REF!),"",IF(ISNUMBER(A81),A81+1,1))</f>
        <v>72</v>
      </c>
      <c r="B82" s="16" t="s">
        <v>213</v>
      </c>
      <c r="C82" s="16" t="s">
        <v>138</v>
      </c>
      <c r="D82" s="16" t="s">
        <v>107</v>
      </c>
      <c r="E82" s="16" t="s">
        <v>69</v>
      </c>
      <c r="F82" s="88">
        <v>42180</v>
      </c>
      <c r="G82" s="54">
        <v>19.545000000000002</v>
      </c>
      <c r="H82" s="16">
        <v>0</v>
      </c>
      <c r="I82" s="16">
        <v>0</v>
      </c>
      <c r="J82" s="16">
        <v>0</v>
      </c>
      <c r="K82" s="16">
        <v>1</v>
      </c>
      <c r="L82" s="16">
        <v>1</v>
      </c>
      <c r="M82" s="16">
        <v>13</v>
      </c>
      <c r="N82" s="26"/>
      <c r="O82" s="87"/>
      <c r="P82" s="17"/>
      <c r="Q82" s="17"/>
      <c r="R82" s="23">
        <f>IF(ISBLANK(#REF!),"",IF(E82="ΤΕΕ-ΤΕΛ-ΕΠΛ-ΕΠΑΛ",IF(G82&gt;10,ROUND(0.5*(G82-10),2),0),IF(E82="ΙΕΚ-Τάξη μαθητείας ΕΠΑΛ",IF(G82&gt;10,ROUND(0.85*(G82-10),2),0))))</f>
        <v>4.7699999999999996</v>
      </c>
      <c r="S82" s="23">
        <f>IF(ISBLANK(#REF!),"",MIN(3,0.5*INT((H82*12+I82+ROUND(J82/30,0))/6)))</f>
        <v>0</v>
      </c>
      <c r="T82" s="23">
        <f>IF(ISBLANK(#REF!),"",0.25*(K82*12+L82+ROUND(M82/30,0)))</f>
        <v>3.25</v>
      </c>
      <c r="U82" s="27">
        <f>IF(ISBLANK(#REF!),"",IF(N82&gt;=67%,7,0))</f>
        <v>0</v>
      </c>
      <c r="V82" s="27">
        <f>IF(ISBLANK(#REF!),"",IF(O82&gt;=1,7,0))</f>
        <v>0</v>
      </c>
      <c r="W82" s="27">
        <f>IF(ISBLANK(#REF!),"",IF(P82="ΠΟΛΥΤΕΚΝΟΣ",7,IF(P82="ΤΡΙΤΕΚΝΟΣ",3,0)))</f>
        <v>0</v>
      </c>
      <c r="X82" s="27">
        <f>IF(ISBLANK(#REF!),"",MAX(U82:W82))</f>
        <v>0</v>
      </c>
      <c r="Y82" s="181">
        <f>IF(ISBLANK(#REF!),"",SUM(R82:T82,X82))</f>
        <v>8.02</v>
      </c>
    </row>
    <row r="83" spans="1:25" s="8" customFormat="1">
      <c r="A83" s="28">
        <f>IF(ISBLANK(#REF!),"",IF(ISNUMBER(A82),A82+1,1))</f>
        <v>73</v>
      </c>
      <c r="B83" s="16" t="s">
        <v>276</v>
      </c>
      <c r="C83" s="16" t="s">
        <v>98</v>
      </c>
      <c r="D83" s="16" t="s">
        <v>233</v>
      </c>
      <c r="E83" s="16" t="s">
        <v>74</v>
      </c>
      <c r="F83" s="88">
        <v>37651</v>
      </c>
      <c r="G83" s="54">
        <v>11</v>
      </c>
      <c r="H83" s="16">
        <v>0</v>
      </c>
      <c r="I83" s="16">
        <v>0</v>
      </c>
      <c r="J83" s="16">
        <v>0</v>
      </c>
      <c r="K83" s="16">
        <v>2</v>
      </c>
      <c r="L83" s="16">
        <v>4</v>
      </c>
      <c r="M83" s="16">
        <v>11</v>
      </c>
      <c r="N83" s="26"/>
      <c r="O83" s="87"/>
      <c r="P83" s="17"/>
      <c r="Q83" s="17"/>
      <c r="R83" s="23">
        <f>IF(ISBLANK(#REF!),"",IF(E83="ΤΕΕ-ΤΕΛ-ΕΠΛ-ΕΠΑΛ",IF(G83&gt;10,ROUND(0.5*(G83-10),2),0),IF(E83="ΙΕΚ-Τάξη μαθητείας ΕΠΑΛ",IF(G83&gt;10,ROUND(0.85*(G83-10),2),0))))</f>
        <v>0.85</v>
      </c>
      <c r="S83" s="23">
        <f>IF(ISBLANK(#REF!),"",MIN(3,0.5*INT((H83*12+I83+ROUND(J83/30,0))/6)))</f>
        <v>0</v>
      </c>
      <c r="T83" s="23">
        <f>IF(ISBLANK(#REF!),"",0.25*(K83*12+L83+ROUND(M83/30,0)))</f>
        <v>7</v>
      </c>
      <c r="U83" s="27">
        <f>IF(ISBLANK(#REF!),"",IF(N83&gt;=67%,7,0))</f>
        <v>0</v>
      </c>
      <c r="V83" s="27">
        <f>IF(ISBLANK(#REF!),"",IF(O83&gt;=1,7,0))</f>
        <v>0</v>
      </c>
      <c r="W83" s="27">
        <f>IF(ISBLANK(#REF!),"",IF(P83="ΠΟΛΥΤΕΚΝΟΣ",7,IF(P83="ΤΡΙΤΕΚΝΟΣ",3,0)))</f>
        <v>0</v>
      </c>
      <c r="X83" s="27">
        <f>IF(ISBLANK(#REF!),"",MAX(U83:W83))</f>
        <v>0</v>
      </c>
      <c r="Y83" s="181">
        <f>IF(ISBLANK(#REF!),"",SUM(R83:T83,X83))</f>
        <v>7.85</v>
      </c>
    </row>
    <row r="84" spans="1:25" s="8" customFormat="1">
      <c r="A84" s="28">
        <f>IF(ISBLANK(#REF!),"",IF(ISNUMBER(A83),A83+1,1))</f>
        <v>74</v>
      </c>
      <c r="B84" s="16" t="s">
        <v>128</v>
      </c>
      <c r="C84" s="16" t="s">
        <v>129</v>
      </c>
      <c r="D84" s="16" t="s">
        <v>130</v>
      </c>
      <c r="E84" s="16" t="s">
        <v>69</v>
      </c>
      <c r="F84" s="88">
        <v>36327</v>
      </c>
      <c r="G84" s="54">
        <v>13.666</v>
      </c>
      <c r="H84" s="16">
        <v>2</v>
      </c>
      <c r="I84" s="16">
        <v>1</v>
      </c>
      <c r="J84" s="16">
        <v>4</v>
      </c>
      <c r="K84" s="16">
        <v>1</v>
      </c>
      <c r="L84" s="16">
        <v>3</v>
      </c>
      <c r="M84" s="16">
        <v>19</v>
      </c>
      <c r="N84" s="26"/>
      <c r="O84" s="87"/>
      <c r="P84" s="17"/>
      <c r="Q84" s="17"/>
      <c r="R84" s="23">
        <f>IF(ISBLANK(#REF!),"",IF(E84="ΤΕΕ-ΤΕΛ-ΕΠΛ-ΕΠΑΛ",IF(G84&gt;10,ROUND(0.5*(G84-10),2),0),IF(E84="ΙΕΚ-Τάξη μαθητείας ΕΠΑΛ",IF(G84&gt;10,ROUND(0.85*(G84-10),2),0))))</f>
        <v>1.83</v>
      </c>
      <c r="S84" s="23">
        <f>IF(ISBLANK(#REF!),"",MIN(3,0.5*INT((H84*12+I84+ROUND(J84/30,0))/6)))</f>
        <v>2</v>
      </c>
      <c r="T84" s="23">
        <f>IF(ISBLANK(#REF!),"",0.25*(K84*12+L84+ROUND(M84/30,0)))</f>
        <v>4</v>
      </c>
      <c r="U84" s="27">
        <f>IF(ISBLANK(#REF!),"",IF(N84&gt;=67%,7,0))</f>
        <v>0</v>
      </c>
      <c r="V84" s="27">
        <f>IF(ISBLANK(#REF!),"",IF(O84&gt;=1,7,0))</f>
        <v>0</v>
      </c>
      <c r="W84" s="27">
        <f>IF(ISBLANK(#REF!),"",IF(P84="ΠΟΛΥΤΕΚΝΟΣ",7,IF(P84="ΤΡΙΤΕΚΝΟΣ",3,0)))</f>
        <v>0</v>
      </c>
      <c r="X84" s="27">
        <f>IF(ISBLANK(#REF!),"",MAX(U84:W84))</f>
        <v>0</v>
      </c>
      <c r="Y84" s="181">
        <f>IF(ISBLANK(#REF!),"",SUM(R84:T84,X84))</f>
        <v>7.83</v>
      </c>
    </row>
    <row r="85" spans="1:25" s="8" customFormat="1">
      <c r="A85" s="28">
        <f>IF(ISBLANK(#REF!),"",IF(ISNUMBER(A84),A84+1,1))</f>
        <v>75</v>
      </c>
      <c r="B85" s="16" t="s">
        <v>318</v>
      </c>
      <c r="C85" s="16" t="s">
        <v>319</v>
      </c>
      <c r="D85" s="16" t="s">
        <v>159</v>
      </c>
      <c r="E85" s="16" t="s">
        <v>69</v>
      </c>
      <c r="F85" s="88">
        <v>41075</v>
      </c>
      <c r="G85" s="54">
        <v>19</v>
      </c>
      <c r="H85" s="16">
        <v>0</v>
      </c>
      <c r="I85" s="16">
        <v>0</v>
      </c>
      <c r="J85" s="16">
        <v>0</v>
      </c>
      <c r="K85" s="16">
        <v>1</v>
      </c>
      <c r="L85" s="16">
        <v>1</v>
      </c>
      <c r="M85" s="16">
        <v>14</v>
      </c>
      <c r="N85" s="26"/>
      <c r="O85" s="87"/>
      <c r="P85" s="17"/>
      <c r="Q85" s="17"/>
      <c r="R85" s="23">
        <f>IF(ISBLANK(#REF!),"",IF(E85="ΤΕΕ-ΤΕΛ-ΕΠΛ-ΕΠΑΛ",IF(G85&gt;10,ROUND(0.5*(G85-10),2),0),IF(E85="ΙΕΚ-Τάξη μαθητείας ΕΠΑΛ",IF(G85&gt;10,ROUND(0.85*(G85-10),2),0))))</f>
        <v>4.5</v>
      </c>
      <c r="S85" s="23">
        <f>IF(ISBLANK(#REF!),"",MIN(3,0.5*INT((H85*12+I85+ROUND(J85/30,0))/6)))</f>
        <v>0</v>
      </c>
      <c r="T85" s="23">
        <f>IF(ISBLANK(#REF!),"",0.25*(K85*12+L85+ROUND(M85/30,0)))</f>
        <v>3.25</v>
      </c>
      <c r="U85" s="27">
        <f>IF(ISBLANK(#REF!),"",IF(N85&gt;=67%,7,0))</f>
        <v>0</v>
      </c>
      <c r="V85" s="27">
        <f>IF(ISBLANK(#REF!),"",IF(O85&gt;=1,7,0))</f>
        <v>0</v>
      </c>
      <c r="W85" s="27">
        <f>IF(ISBLANK(#REF!),"",IF(P85="ΠΟΛΥΤΕΚΝΟΣ",7,IF(P85="ΤΡΙΤΕΚΝΟΣ",3,0)))</f>
        <v>0</v>
      </c>
      <c r="X85" s="27">
        <f>IF(ISBLANK(#REF!),"",MAX(U85:W85))</f>
        <v>0</v>
      </c>
      <c r="Y85" s="181">
        <f>IF(ISBLANK(#REF!),"",SUM(R85:T85,X85))</f>
        <v>7.75</v>
      </c>
    </row>
    <row r="86" spans="1:25" s="8" customFormat="1">
      <c r="A86" s="28">
        <f>IF(ISBLANK(#REF!),"",IF(ISNUMBER(A85),A85+1,1))</f>
        <v>76</v>
      </c>
      <c r="B86" s="16" t="s">
        <v>287</v>
      </c>
      <c r="C86" s="16" t="s">
        <v>288</v>
      </c>
      <c r="D86" s="16" t="s">
        <v>196</v>
      </c>
      <c r="E86" s="16" t="s">
        <v>69</v>
      </c>
      <c r="F86" s="88">
        <v>35236</v>
      </c>
      <c r="G86" s="54">
        <v>18.713999999999999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29</v>
      </c>
      <c r="N86" s="26"/>
      <c r="O86" s="87"/>
      <c r="P86" s="17"/>
      <c r="Q86" s="17"/>
      <c r="R86" s="23">
        <f>IF(ISBLANK(#REF!),"",IF(E86="ΤΕΕ-ΤΕΛ-ΕΠΛ-ΕΠΑΛ",IF(G86&gt;10,ROUND(0.5*(G86-10),2),0),IF(E86="ΙΕΚ-Τάξη μαθητείας ΕΠΑΛ",IF(G86&gt;10,ROUND(0.85*(G86-10),2),0))))</f>
        <v>4.3600000000000003</v>
      </c>
      <c r="S86" s="23">
        <f>IF(ISBLANK(#REF!),"",MIN(3,0.5*INT((H86*12+I86+ROUND(J86/30,0))/6)))</f>
        <v>0</v>
      </c>
      <c r="T86" s="23">
        <f>IF(ISBLANK(#REF!),"",0.25*(K86*12+L86+ROUND(M86/30,0)))</f>
        <v>3.25</v>
      </c>
      <c r="U86" s="27">
        <f>IF(ISBLANK(#REF!),"",IF(N86&gt;=67%,7,0))</f>
        <v>0</v>
      </c>
      <c r="V86" s="27">
        <f>IF(ISBLANK(#REF!),"",IF(O86&gt;=1,7,0))</f>
        <v>0</v>
      </c>
      <c r="W86" s="27">
        <f>IF(ISBLANK(#REF!),"",IF(P86="ΠΟΛΥΤΕΚΝΟΣ",7,IF(P86="ΤΡΙΤΕΚΝΟΣ",3,0)))</f>
        <v>0</v>
      </c>
      <c r="X86" s="27">
        <f>IF(ISBLANK(#REF!),"",MAX(U86:W86))</f>
        <v>0</v>
      </c>
      <c r="Y86" s="181">
        <f>IF(ISBLANK(#REF!),"",SUM(R86:T86,X86))</f>
        <v>7.61</v>
      </c>
    </row>
    <row r="87" spans="1:25" s="8" customFormat="1">
      <c r="A87" s="28">
        <f>IF(ISBLANK(#REF!),"",IF(ISNUMBER(A86),A86+1,1))</f>
        <v>77</v>
      </c>
      <c r="B87" s="16" t="s">
        <v>137</v>
      </c>
      <c r="C87" s="16" t="s">
        <v>138</v>
      </c>
      <c r="D87" s="16" t="s">
        <v>96</v>
      </c>
      <c r="E87" s="16" t="s">
        <v>74</v>
      </c>
      <c r="F87" s="88">
        <v>39576</v>
      </c>
      <c r="G87" s="54">
        <v>10</v>
      </c>
      <c r="H87" s="16">
        <v>0</v>
      </c>
      <c r="I87" s="16">
        <v>0</v>
      </c>
      <c r="J87" s="16">
        <v>0</v>
      </c>
      <c r="K87" s="16">
        <v>2</v>
      </c>
      <c r="L87" s="16">
        <v>5</v>
      </c>
      <c r="M87" s="16">
        <v>21</v>
      </c>
      <c r="N87" s="26"/>
      <c r="O87" s="87"/>
      <c r="P87" s="17"/>
      <c r="Q87" s="17"/>
      <c r="R87" s="23">
        <f>IF(ISBLANK(#REF!),"",IF(E87="ΤΕΕ-ΤΕΛ-ΕΠΛ-ΕΠΑΛ",IF(G87&gt;10,ROUND(0.5*(G87-10),2),0),IF(E87="ΙΕΚ-Τάξη μαθητείας ΕΠΑΛ",IF(G87&gt;10,ROUND(0.85*(G87-10),2),0))))</f>
        <v>0</v>
      </c>
      <c r="S87" s="23">
        <f>IF(ISBLANK(#REF!),"",MIN(3,0.5*INT((H87*12+I87+ROUND(J87/30,0))/6)))</f>
        <v>0</v>
      </c>
      <c r="T87" s="23">
        <f>IF(ISBLANK(#REF!),"",0.25*(K87*12+L87+ROUND(M87/30,0)))</f>
        <v>7.5</v>
      </c>
      <c r="U87" s="27">
        <f>IF(ISBLANK(#REF!),"",IF(N87&gt;=67%,7,0))</f>
        <v>0</v>
      </c>
      <c r="V87" s="27">
        <f>IF(ISBLANK(#REF!),"",IF(O87&gt;=1,7,0))</f>
        <v>0</v>
      </c>
      <c r="W87" s="27">
        <f>IF(ISBLANK(#REF!),"",IF(P87="ΠΟΛΥΤΕΚΝΟΣ",7,IF(P87="ΤΡΙΤΕΚΝΟΣ",3,0)))</f>
        <v>0</v>
      </c>
      <c r="X87" s="27">
        <f>IF(ISBLANK(#REF!),"",MAX(U87:W87))</f>
        <v>0</v>
      </c>
      <c r="Y87" s="181">
        <f>IF(ISBLANK(#REF!),"",SUM(R87:T87,X87))</f>
        <v>7.5</v>
      </c>
    </row>
    <row r="88" spans="1:25" s="8" customFormat="1">
      <c r="A88" s="28">
        <f>IF(ISBLANK(#REF!),"",IF(ISNUMBER(A87),A87+1,1))</f>
        <v>78</v>
      </c>
      <c r="B88" s="16" t="s">
        <v>325</v>
      </c>
      <c r="C88" s="16" t="s">
        <v>98</v>
      </c>
      <c r="D88" s="16" t="s">
        <v>326</v>
      </c>
      <c r="E88" s="16" t="s">
        <v>74</v>
      </c>
      <c r="F88" s="88">
        <v>42062</v>
      </c>
      <c r="G88" s="54">
        <v>15</v>
      </c>
      <c r="H88" s="16">
        <v>0</v>
      </c>
      <c r="I88" s="16">
        <v>0</v>
      </c>
      <c r="J88" s="16">
        <v>0</v>
      </c>
      <c r="K88" s="16">
        <v>1</v>
      </c>
      <c r="L88" s="16">
        <v>1</v>
      </c>
      <c r="M88" s="16">
        <v>8</v>
      </c>
      <c r="N88" s="26"/>
      <c r="O88" s="87"/>
      <c r="P88" s="17"/>
      <c r="Q88" s="17"/>
      <c r="R88" s="23">
        <f>IF(ISBLANK(#REF!),"",IF(E88="ΤΕΕ-ΤΕΛ-ΕΠΛ-ΕΠΑΛ",IF(G88&gt;10,ROUND(0.5*(G88-10),2),0),IF(E88="ΙΕΚ-Τάξη μαθητείας ΕΠΑΛ",IF(G88&gt;10,ROUND(0.85*(G88-10),2),0))))</f>
        <v>4.25</v>
      </c>
      <c r="S88" s="23">
        <f>IF(ISBLANK(#REF!),"",MIN(3,0.5*INT((H88*12+I88+ROUND(J88/30,0))/6)))</f>
        <v>0</v>
      </c>
      <c r="T88" s="23">
        <f>IF(ISBLANK(#REF!),"",0.25*(K88*12+L88+ROUND(M88/30,0)))</f>
        <v>3.25</v>
      </c>
      <c r="U88" s="27">
        <f>IF(ISBLANK(#REF!),"",IF(N88&gt;=67%,7,0))</f>
        <v>0</v>
      </c>
      <c r="V88" s="27">
        <f>IF(ISBLANK(#REF!),"",IF(O88&gt;=1,7,0))</f>
        <v>0</v>
      </c>
      <c r="W88" s="27">
        <f>IF(ISBLANK(#REF!),"",IF(P88="ΠΟΛΥΤΕΚΝΟΣ",7,IF(P88="ΤΡΙΤΕΚΝΟΣ",3,0)))</f>
        <v>0</v>
      </c>
      <c r="X88" s="27">
        <f>IF(ISBLANK(#REF!),"",MAX(U88:W88))</f>
        <v>0</v>
      </c>
      <c r="Y88" s="181">
        <f>IF(ISBLANK(#REF!),"",SUM(R88:T88,X88))</f>
        <v>7.5</v>
      </c>
    </row>
    <row r="89" spans="1:25" s="8" customFormat="1">
      <c r="A89" s="28">
        <f>IF(ISBLANK(#REF!),"",IF(ISNUMBER(A88),A88+1,1))</f>
        <v>79</v>
      </c>
      <c r="B89" s="16" t="s">
        <v>214</v>
      </c>
      <c r="C89" s="16" t="s">
        <v>215</v>
      </c>
      <c r="D89" s="16" t="s">
        <v>196</v>
      </c>
      <c r="E89" s="16" t="s">
        <v>74</v>
      </c>
      <c r="F89" s="88">
        <v>37084</v>
      </c>
      <c r="G89" s="54">
        <v>17</v>
      </c>
      <c r="H89" s="16">
        <v>0</v>
      </c>
      <c r="I89" s="16">
        <v>0</v>
      </c>
      <c r="J89" s="16">
        <v>0</v>
      </c>
      <c r="K89" s="16">
        <v>0</v>
      </c>
      <c r="L89" s="16">
        <v>5</v>
      </c>
      <c r="M89" s="16">
        <v>21</v>
      </c>
      <c r="N89" s="26"/>
      <c r="O89" s="87"/>
      <c r="P89" s="17"/>
      <c r="Q89" s="17"/>
      <c r="R89" s="23">
        <f>IF(ISBLANK(#REF!),"",IF(E89="ΤΕΕ-ΤΕΛ-ΕΠΛ-ΕΠΑΛ",IF(G89&gt;10,ROUND(0.5*(G89-10),2),0),IF(E89="ΙΕΚ-Τάξη μαθητείας ΕΠΑΛ",IF(G89&gt;10,ROUND(0.85*(G89-10),2),0))))</f>
        <v>5.95</v>
      </c>
      <c r="S89" s="23">
        <f>IF(ISBLANK(#REF!),"",MIN(3,0.5*INT((H89*12+I89+ROUND(J89/30,0))/6)))</f>
        <v>0</v>
      </c>
      <c r="T89" s="23">
        <f>IF(ISBLANK(#REF!),"",0.25*(K89*12+L89+ROUND(M89/30,0)))</f>
        <v>1.5</v>
      </c>
      <c r="U89" s="27">
        <f>IF(ISBLANK(#REF!),"",IF(N89&gt;=67%,7,0))</f>
        <v>0</v>
      </c>
      <c r="V89" s="27">
        <f>IF(ISBLANK(#REF!),"",IF(O89&gt;=1,7,0))</f>
        <v>0</v>
      </c>
      <c r="W89" s="27">
        <f>IF(ISBLANK(#REF!),"",IF(P89="ΠΟΛΥΤΕΚΝΟΣ",7,IF(P89="ΤΡΙΤΕΚΝΟΣ",3,0)))</f>
        <v>0</v>
      </c>
      <c r="X89" s="27">
        <f>IF(ISBLANK(#REF!),"",MAX(U89:W89))</f>
        <v>0</v>
      </c>
      <c r="Y89" s="181">
        <f>IF(ISBLANK(#REF!),"",SUM(R89:T89,X89))</f>
        <v>7.45</v>
      </c>
    </row>
    <row r="90" spans="1:25" s="8" customFormat="1">
      <c r="A90" s="28">
        <f>IF(ISBLANK(#REF!),"",IF(ISNUMBER(A89),A89+1,1))</f>
        <v>80</v>
      </c>
      <c r="B90" s="16" t="s">
        <v>340</v>
      </c>
      <c r="C90" s="16" t="s">
        <v>249</v>
      </c>
      <c r="D90" s="16" t="s">
        <v>130</v>
      </c>
      <c r="E90" s="16" t="s">
        <v>69</v>
      </c>
      <c r="F90" s="88">
        <v>37776</v>
      </c>
      <c r="G90" s="54">
        <v>18.635999999999999</v>
      </c>
      <c r="H90" s="16">
        <v>0</v>
      </c>
      <c r="I90" s="16">
        <v>0</v>
      </c>
      <c r="J90" s="16">
        <v>0</v>
      </c>
      <c r="K90" s="16">
        <v>1</v>
      </c>
      <c r="L90" s="16">
        <v>0</v>
      </c>
      <c r="M90" s="16">
        <v>8</v>
      </c>
      <c r="N90" s="26"/>
      <c r="O90" s="87"/>
      <c r="P90" s="17"/>
      <c r="Q90" s="17"/>
      <c r="R90" s="23">
        <f>IF(ISBLANK(#REF!),"",IF(E90="ΤΕΕ-ΤΕΛ-ΕΠΛ-ΕΠΑΛ",IF(G90&gt;10,ROUND(0.5*(G90-10),2),0),IF(E90="ΙΕΚ-Τάξη μαθητείας ΕΠΑΛ",IF(G90&gt;10,ROUND(0.85*(G90-10),2),0))))</f>
        <v>4.32</v>
      </c>
      <c r="S90" s="23">
        <f>IF(ISBLANK(#REF!),"",MIN(3,0.5*INT((H90*12+I90+ROUND(J90/30,0))/6)))</f>
        <v>0</v>
      </c>
      <c r="T90" s="23">
        <f>IF(ISBLANK(#REF!),"",0.25*(K90*12+L90+ROUND(M90/30,0)))</f>
        <v>3</v>
      </c>
      <c r="U90" s="27">
        <f>IF(ISBLANK(#REF!),"",IF(N90&gt;=67%,7,0))</f>
        <v>0</v>
      </c>
      <c r="V90" s="27">
        <f>IF(ISBLANK(#REF!),"",IF(O90&gt;=1,7,0))</f>
        <v>0</v>
      </c>
      <c r="W90" s="27">
        <f>IF(ISBLANK(#REF!),"",IF(P90="ΠΟΛΥΤΕΚΝΟΣ",7,IF(P90="ΤΡΙΤΕΚΝΟΣ",3,0)))</f>
        <v>0</v>
      </c>
      <c r="X90" s="27">
        <f>IF(ISBLANK(#REF!),"",MAX(U90:W90))</f>
        <v>0</v>
      </c>
      <c r="Y90" s="181">
        <f>IF(ISBLANK(#REF!),"",SUM(R90:T90,X90))</f>
        <v>7.32</v>
      </c>
    </row>
    <row r="91" spans="1:25" s="8" customFormat="1">
      <c r="A91" s="28">
        <f>IF(ISBLANK(#REF!),"",IF(ISNUMBER(A90),A90+1,1))</f>
        <v>81</v>
      </c>
      <c r="B91" s="16" t="s">
        <v>240</v>
      </c>
      <c r="C91" s="16" t="s">
        <v>151</v>
      </c>
      <c r="D91" s="16" t="s">
        <v>184</v>
      </c>
      <c r="E91" s="16" t="s">
        <v>69</v>
      </c>
      <c r="F91" s="88">
        <v>35601</v>
      </c>
      <c r="G91" s="54">
        <v>15.6</v>
      </c>
      <c r="H91" s="16">
        <v>0</v>
      </c>
      <c r="I91" s="16">
        <v>7</v>
      </c>
      <c r="J91" s="16">
        <v>5</v>
      </c>
      <c r="K91" s="16">
        <v>1</v>
      </c>
      <c r="L91" s="16">
        <v>3</v>
      </c>
      <c r="M91" s="16">
        <v>3</v>
      </c>
      <c r="N91" s="26"/>
      <c r="O91" s="87"/>
      <c r="P91" s="17"/>
      <c r="Q91" s="17"/>
      <c r="R91" s="23">
        <f>IF(ISBLANK(#REF!),"",IF(E91="ΤΕΕ-ΤΕΛ-ΕΠΛ-ΕΠΑΛ",IF(G91&gt;10,ROUND(0.5*(G91-10),2),0),IF(E91="ΙΕΚ-Τάξη μαθητείας ΕΠΑΛ",IF(G91&gt;10,ROUND(0.85*(G91-10),2),0))))</f>
        <v>2.8</v>
      </c>
      <c r="S91" s="23">
        <f>IF(ISBLANK(#REF!),"",MIN(3,0.5*INT((H91*12+I91+ROUND(J91/30,0))/6)))</f>
        <v>0.5</v>
      </c>
      <c r="T91" s="23">
        <f>IF(ISBLANK(#REF!),"",0.25*(K91*12+L91+ROUND(M91/30,0)))</f>
        <v>3.75</v>
      </c>
      <c r="U91" s="27">
        <f>IF(ISBLANK(#REF!),"",IF(N91&gt;=67%,7,0))</f>
        <v>0</v>
      </c>
      <c r="V91" s="27">
        <f>IF(ISBLANK(#REF!),"",IF(O91&gt;=1,7,0))</f>
        <v>0</v>
      </c>
      <c r="W91" s="27">
        <f>IF(ISBLANK(#REF!),"",IF(P91="ΠΟΛΥΤΕΚΝΟΣ",7,IF(P91="ΤΡΙΤΕΚΝΟΣ",3,0)))</f>
        <v>0</v>
      </c>
      <c r="X91" s="27">
        <f>IF(ISBLANK(#REF!),"",MAX(U91:W91))</f>
        <v>0</v>
      </c>
      <c r="Y91" s="181">
        <f>IF(ISBLANK(#REF!),"",SUM(R91:T91,X91))</f>
        <v>7.05</v>
      </c>
    </row>
    <row r="92" spans="1:25" s="8" customFormat="1">
      <c r="A92" s="28">
        <f>IF(ISBLANK(#REF!),"",IF(ISNUMBER(A91),A91+1,1))</f>
        <v>82</v>
      </c>
      <c r="B92" s="16" t="s">
        <v>228</v>
      </c>
      <c r="C92" s="16" t="s">
        <v>229</v>
      </c>
      <c r="D92" s="16" t="s">
        <v>130</v>
      </c>
      <c r="E92" s="16" t="s">
        <v>69</v>
      </c>
      <c r="F92" s="88">
        <v>34871</v>
      </c>
      <c r="G92" s="54">
        <v>18</v>
      </c>
      <c r="H92" s="16">
        <v>14</v>
      </c>
      <c r="I92" s="16">
        <v>10</v>
      </c>
      <c r="J92" s="16">
        <v>10</v>
      </c>
      <c r="K92" s="16">
        <v>0</v>
      </c>
      <c r="L92" s="16">
        <v>0</v>
      </c>
      <c r="M92" s="16">
        <v>0</v>
      </c>
      <c r="N92" s="26"/>
      <c r="O92" s="87"/>
      <c r="P92" s="17"/>
      <c r="Q92" s="17"/>
      <c r="R92" s="23">
        <f>IF(ISBLANK(#REF!),"",IF(E92="ΤΕΕ-ΤΕΛ-ΕΠΛ-ΕΠΑΛ",IF(G92&gt;10,ROUND(0.5*(G92-10),2),0),IF(E92="ΙΕΚ-Τάξη μαθητείας ΕΠΑΛ",IF(G92&gt;10,ROUND(0.85*(G92-10),2),0))))</f>
        <v>4</v>
      </c>
      <c r="S92" s="23">
        <f>IF(ISBLANK(#REF!),"",MIN(3,0.5*INT((H92*12+I92+ROUND(J92/30,0))/6)))</f>
        <v>3</v>
      </c>
      <c r="T92" s="23">
        <f>IF(ISBLANK(#REF!),"",0.25*(K92*12+L92+ROUND(M92/30,0)))</f>
        <v>0</v>
      </c>
      <c r="U92" s="27">
        <f>IF(ISBLANK(#REF!),"",IF(N92&gt;=67%,7,0))</f>
        <v>0</v>
      </c>
      <c r="V92" s="27">
        <f>IF(ISBLANK(#REF!),"",IF(O92&gt;=1,7,0))</f>
        <v>0</v>
      </c>
      <c r="W92" s="27">
        <f>IF(ISBLANK(#REF!),"",IF(P92="ΠΟΛΥΤΕΚΝΟΣ",7,IF(P92="ΤΡΙΤΕΚΝΟΣ",3,0)))</f>
        <v>0</v>
      </c>
      <c r="X92" s="27">
        <f>IF(ISBLANK(#REF!),"",MAX(U92:W92))</f>
        <v>0</v>
      </c>
      <c r="Y92" s="181">
        <f>IF(ISBLANK(#REF!),"",SUM(R92:T92,X92))</f>
        <v>7</v>
      </c>
    </row>
    <row r="93" spans="1:25" s="8" customFormat="1">
      <c r="A93" s="28">
        <f>IF(ISBLANK(#REF!),"",IF(ISNUMBER(A92),A92+1,1))</f>
        <v>83</v>
      </c>
      <c r="B93" s="16" t="s">
        <v>255</v>
      </c>
      <c r="C93" s="16" t="s">
        <v>256</v>
      </c>
      <c r="D93" s="16" t="s">
        <v>144</v>
      </c>
      <c r="E93" s="16" t="s">
        <v>74</v>
      </c>
      <c r="F93" s="88">
        <v>38560</v>
      </c>
      <c r="G93" s="54">
        <v>16</v>
      </c>
      <c r="H93" s="16">
        <v>0</v>
      </c>
      <c r="I93" s="16">
        <v>0</v>
      </c>
      <c r="J93" s="16">
        <v>0</v>
      </c>
      <c r="K93" s="16">
        <v>0</v>
      </c>
      <c r="L93" s="16">
        <v>6</v>
      </c>
      <c r="M93" s="16">
        <v>24</v>
      </c>
      <c r="N93" s="26"/>
      <c r="O93" s="87"/>
      <c r="P93" s="17"/>
      <c r="Q93" s="17"/>
      <c r="R93" s="23">
        <f>IF(ISBLANK(#REF!),"",IF(E93="ΤΕΕ-ΤΕΛ-ΕΠΛ-ΕΠΑΛ",IF(G93&gt;10,ROUND(0.5*(G93-10),2),0),IF(E93="ΙΕΚ-Τάξη μαθητείας ΕΠΑΛ",IF(G93&gt;10,ROUND(0.85*(G93-10),2),0))))</f>
        <v>5.0999999999999996</v>
      </c>
      <c r="S93" s="23">
        <f>IF(ISBLANK(#REF!),"",MIN(3,0.5*INT((H93*12+I93+ROUND(J93/30,0))/6)))</f>
        <v>0</v>
      </c>
      <c r="T93" s="23">
        <f>IF(ISBLANK(#REF!),"",0.25*(K93*12+L93+ROUND(M93/30,0)))</f>
        <v>1.75</v>
      </c>
      <c r="U93" s="27">
        <f>IF(ISBLANK(#REF!),"",IF(N93&gt;=67%,7,0))</f>
        <v>0</v>
      </c>
      <c r="V93" s="27">
        <f>IF(ISBLANK(#REF!),"",IF(O93&gt;=1,7,0))</f>
        <v>0</v>
      </c>
      <c r="W93" s="27">
        <f>IF(ISBLANK(#REF!),"",IF(P93="ΠΟΛΥΤΕΚΝΟΣ",7,IF(P93="ΤΡΙΤΕΚΝΟΣ",3,0)))</f>
        <v>0</v>
      </c>
      <c r="X93" s="27">
        <f>IF(ISBLANK(#REF!),"",MAX(U93:W93))</f>
        <v>0</v>
      </c>
      <c r="Y93" s="181">
        <f>IF(ISBLANK(#REF!),"",SUM(R93:T93,X93))</f>
        <v>6.85</v>
      </c>
    </row>
    <row r="94" spans="1:25" s="8" customFormat="1">
      <c r="A94" s="28">
        <f>IF(ISBLANK(#REF!),"",IF(ISNUMBER(A93),A93+1,1))</f>
        <v>84</v>
      </c>
      <c r="B94" s="16" t="s">
        <v>341</v>
      </c>
      <c r="C94" s="16" t="s">
        <v>134</v>
      </c>
      <c r="D94" s="16" t="s">
        <v>167</v>
      </c>
      <c r="E94" s="16" t="s">
        <v>69</v>
      </c>
      <c r="F94" s="88">
        <v>38140</v>
      </c>
      <c r="G94" s="54">
        <v>17.09</v>
      </c>
      <c r="H94" s="16">
        <v>0</v>
      </c>
      <c r="I94" s="16">
        <v>2</v>
      </c>
      <c r="J94" s="16">
        <v>20</v>
      </c>
      <c r="K94" s="16">
        <v>1</v>
      </c>
      <c r="L94" s="16">
        <v>0</v>
      </c>
      <c r="M94" s="16">
        <v>18</v>
      </c>
      <c r="N94" s="26"/>
      <c r="O94" s="87"/>
      <c r="P94" s="17"/>
      <c r="Q94" s="17"/>
      <c r="R94" s="23">
        <f>IF(ISBLANK(#REF!),"",IF(E94="ΤΕΕ-ΤΕΛ-ΕΠΛ-ΕΠΑΛ",IF(G94&gt;10,ROUND(0.5*(G94-10),2),0),IF(E94="ΙΕΚ-Τάξη μαθητείας ΕΠΑΛ",IF(G94&gt;10,ROUND(0.85*(G94-10),2),0))))</f>
        <v>3.55</v>
      </c>
      <c r="S94" s="23">
        <f>IF(ISBLANK(#REF!),"",MIN(3,0.5*INT((H94*12+I94+ROUND(J94/30,0))/6)))</f>
        <v>0</v>
      </c>
      <c r="T94" s="23">
        <f>IF(ISBLANK(#REF!),"",0.25*(K94*12+L94+ROUND(M94/30,0)))</f>
        <v>3.25</v>
      </c>
      <c r="U94" s="27">
        <f>IF(ISBLANK(#REF!),"",IF(N94&gt;=67%,7,0))</f>
        <v>0</v>
      </c>
      <c r="V94" s="27">
        <f>IF(ISBLANK(#REF!),"",IF(O94&gt;=1,7,0))</f>
        <v>0</v>
      </c>
      <c r="W94" s="27">
        <f>IF(ISBLANK(#REF!),"",IF(P94="ΠΟΛΥΤΕΚΝΟΣ",7,IF(P94="ΤΡΙΤΕΚΝΟΣ",3,0)))</f>
        <v>0</v>
      </c>
      <c r="X94" s="27">
        <f>IF(ISBLANK(#REF!),"",MAX(U94:W94))</f>
        <v>0</v>
      </c>
      <c r="Y94" s="181">
        <f>IF(ISBLANK(#REF!),"",SUM(R94:T94,X94))</f>
        <v>6.8</v>
      </c>
    </row>
    <row r="95" spans="1:25" s="8" customFormat="1">
      <c r="A95" s="28">
        <f>IF(ISBLANK(#REF!),"",IF(ISNUMBER(A94),A94+1,1))</f>
        <v>85</v>
      </c>
      <c r="B95" s="16" t="s">
        <v>178</v>
      </c>
      <c r="C95" s="16" t="s">
        <v>151</v>
      </c>
      <c r="D95" s="16" t="s">
        <v>107</v>
      </c>
      <c r="E95" s="16" t="s">
        <v>69</v>
      </c>
      <c r="F95" s="88">
        <v>40353</v>
      </c>
      <c r="G95" s="54">
        <v>17.399999999999999</v>
      </c>
      <c r="H95" s="16">
        <v>0</v>
      </c>
      <c r="I95" s="16">
        <v>0</v>
      </c>
      <c r="J95" s="16">
        <v>0</v>
      </c>
      <c r="K95" s="16">
        <v>1</v>
      </c>
      <c r="L95" s="16">
        <v>0</v>
      </c>
      <c r="M95" s="16">
        <v>8</v>
      </c>
      <c r="N95" s="26"/>
      <c r="O95" s="87"/>
      <c r="P95" s="17"/>
      <c r="Q95" s="17"/>
      <c r="R95" s="23">
        <f>IF(ISBLANK(#REF!),"",IF(E95="ΤΕΕ-ΤΕΛ-ΕΠΛ-ΕΠΑΛ",IF(G95&gt;10,ROUND(0.5*(G95-10),2),0),IF(E95="ΙΕΚ-Τάξη μαθητείας ΕΠΑΛ",IF(G95&gt;10,ROUND(0.85*(G95-10),2),0))))</f>
        <v>3.7</v>
      </c>
      <c r="S95" s="23">
        <f>IF(ISBLANK(#REF!),"",MIN(3,0.5*INT((H95*12+I95+ROUND(J95/30,0))/6)))</f>
        <v>0</v>
      </c>
      <c r="T95" s="23">
        <f>IF(ISBLANK(#REF!),"",0.25*(K95*12+L95+ROUND(M95/30,0)))</f>
        <v>3</v>
      </c>
      <c r="U95" s="27">
        <f>IF(ISBLANK(#REF!),"",IF(N95&gt;=67%,7,0))</f>
        <v>0</v>
      </c>
      <c r="V95" s="27">
        <f>IF(ISBLANK(#REF!),"",IF(O95&gt;=1,7,0))</f>
        <v>0</v>
      </c>
      <c r="W95" s="27">
        <f>IF(ISBLANK(#REF!),"",IF(P95="ΠΟΛΥΤΕΚΝΟΣ",7,IF(P95="ΤΡΙΤΕΚΝΟΣ",3,0)))</f>
        <v>0</v>
      </c>
      <c r="X95" s="27">
        <f>IF(ISBLANK(#REF!),"",MAX(U95:W95))</f>
        <v>0</v>
      </c>
      <c r="Y95" s="181">
        <f>IF(ISBLANK(#REF!),"",SUM(R95:T95,X95))</f>
        <v>6.7</v>
      </c>
    </row>
    <row r="96" spans="1:25" s="8" customFormat="1">
      <c r="A96" s="28">
        <f>IF(ISBLANK(#REF!),"",IF(ISNUMBER(A95),A95+1,1))</f>
        <v>86</v>
      </c>
      <c r="B96" s="16" t="s">
        <v>174</v>
      </c>
      <c r="C96" s="16" t="s">
        <v>158</v>
      </c>
      <c r="D96" s="16" t="s">
        <v>107</v>
      </c>
      <c r="E96" s="16" t="s">
        <v>69</v>
      </c>
      <c r="F96" s="88">
        <v>41075</v>
      </c>
      <c r="G96" s="54">
        <v>19.454000000000001</v>
      </c>
      <c r="H96" s="16">
        <v>0</v>
      </c>
      <c r="I96" s="16">
        <v>5</v>
      </c>
      <c r="J96" s="16">
        <v>0</v>
      </c>
      <c r="K96" s="16">
        <v>0</v>
      </c>
      <c r="L96" s="16">
        <v>6</v>
      </c>
      <c r="M96" s="16">
        <v>26</v>
      </c>
      <c r="N96" s="26"/>
      <c r="O96" s="87"/>
      <c r="P96" s="17"/>
      <c r="Q96" s="17"/>
      <c r="R96" s="23">
        <f>IF(ISBLANK(#REF!),"",IF(E96="ΤΕΕ-ΤΕΛ-ΕΠΛ-ΕΠΑΛ",IF(G96&gt;10,ROUND(0.5*(G96-10),2),0),IF(E96="ΙΕΚ-Τάξη μαθητείας ΕΠΑΛ",IF(G96&gt;10,ROUND(0.85*(G96-10),2),0))))</f>
        <v>4.7300000000000004</v>
      </c>
      <c r="S96" s="23">
        <f>IF(ISBLANK(#REF!),"",MIN(3,0.5*INT((H96*12+I96+ROUND(J96/30,0))/6)))</f>
        <v>0</v>
      </c>
      <c r="T96" s="23">
        <f>IF(ISBLANK(#REF!),"",0.25*(K96*12+L96+ROUND(M96/30,0)))</f>
        <v>1.75</v>
      </c>
      <c r="U96" s="27">
        <f>IF(ISBLANK(#REF!),"",IF(N96&gt;=67%,7,0))</f>
        <v>0</v>
      </c>
      <c r="V96" s="27">
        <f>IF(ISBLANK(#REF!),"",IF(O96&gt;=1,7,0))</f>
        <v>0</v>
      </c>
      <c r="W96" s="27">
        <f>IF(ISBLANK(#REF!),"",IF(P96="ΠΟΛΥΤΕΚΝΟΣ",7,IF(P96="ΤΡΙΤΕΚΝΟΣ",3,0)))</f>
        <v>0</v>
      </c>
      <c r="X96" s="27">
        <f>IF(ISBLANK(#REF!),"",MAX(U96:W96))</f>
        <v>0</v>
      </c>
      <c r="Y96" s="181">
        <f>IF(ISBLANK(#REF!),"",SUM(R96:T96,X96))</f>
        <v>6.48</v>
      </c>
    </row>
    <row r="97" spans="1:25" s="8" customFormat="1">
      <c r="A97" s="28">
        <f>IF(ISBLANK(#REF!),"",IF(ISNUMBER(A96),A96+1,1))</f>
        <v>87</v>
      </c>
      <c r="B97" s="16" t="s">
        <v>335</v>
      </c>
      <c r="C97" s="16" t="s">
        <v>98</v>
      </c>
      <c r="D97" s="16" t="s">
        <v>201</v>
      </c>
      <c r="E97" s="16" t="s">
        <v>74</v>
      </c>
      <c r="F97" s="88">
        <v>41263</v>
      </c>
      <c r="G97" s="54">
        <v>12</v>
      </c>
      <c r="H97" s="16">
        <v>2</v>
      </c>
      <c r="I97" s="16">
        <v>1</v>
      </c>
      <c r="J97" s="16">
        <v>27</v>
      </c>
      <c r="K97" s="16">
        <v>0</v>
      </c>
      <c r="L97" s="16">
        <v>11</v>
      </c>
      <c r="M97" s="16">
        <v>2</v>
      </c>
      <c r="N97" s="26"/>
      <c r="O97" s="87"/>
      <c r="P97" s="17"/>
      <c r="Q97" s="17"/>
      <c r="R97" s="23">
        <f>IF(ISBLANK(#REF!),"",IF(E97="ΤΕΕ-ΤΕΛ-ΕΠΛ-ΕΠΑΛ",IF(G97&gt;10,ROUND(0.5*(G97-10),2),0),IF(E97="ΙΕΚ-Τάξη μαθητείας ΕΠΑΛ",IF(G97&gt;10,ROUND(0.85*(G97-10),2),0))))</f>
        <v>1.7</v>
      </c>
      <c r="S97" s="23">
        <f>IF(ISBLANK(#REF!),"",MIN(3,0.5*INT((H97*12+I97+ROUND(J97/30,0))/6)))</f>
        <v>2</v>
      </c>
      <c r="T97" s="23">
        <f>IF(ISBLANK(#REF!),"",0.25*(K97*12+L97+ROUND(M97/30,0)))</f>
        <v>2.75</v>
      </c>
      <c r="U97" s="27">
        <f>IF(ISBLANK(#REF!),"",IF(N97&gt;=67%,7,0))</f>
        <v>0</v>
      </c>
      <c r="V97" s="27">
        <f>IF(ISBLANK(#REF!),"",IF(O97&gt;=1,7,0))</f>
        <v>0</v>
      </c>
      <c r="W97" s="27">
        <f>IF(ISBLANK(#REF!),"",IF(P97="ΠΟΛΥΤΕΚΝΟΣ",7,IF(P97="ΤΡΙΤΕΚΝΟΣ",3,0)))</f>
        <v>0</v>
      </c>
      <c r="X97" s="27">
        <f>IF(ISBLANK(#REF!),"",MAX(U97:W97))</f>
        <v>0</v>
      </c>
      <c r="Y97" s="181">
        <f>IF(ISBLANK(#REF!),"",SUM(R97:T97,X97))</f>
        <v>6.45</v>
      </c>
    </row>
    <row r="98" spans="1:25" s="8" customFormat="1">
      <c r="A98" s="28">
        <f>IF(ISBLANK(#REF!),"",IF(ISNUMBER(A97),A97+1,1))</f>
        <v>88</v>
      </c>
      <c r="B98" s="16" t="s">
        <v>232</v>
      </c>
      <c r="C98" s="16" t="s">
        <v>116</v>
      </c>
      <c r="D98" s="16" t="s">
        <v>233</v>
      </c>
      <c r="E98" s="16" t="s">
        <v>69</v>
      </c>
      <c r="F98" s="88">
        <v>41822</v>
      </c>
      <c r="G98" s="54">
        <v>19.3</v>
      </c>
      <c r="H98" s="16">
        <v>0</v>
      </c>
      <c r="I98" s="16">
        <v>0</v>
      </c>
      <c r="J98" s="16">
        <v>0</v>
      </c>
      <c r="K98" s="16">
        <v>0</v>
      </c>
      <c r="L98" s="16">
        <v>6</v>
      </c>
      <c r="M98" s="16">
        <v>22</v>
      </c>
      <c r="N98" s="26"/>
      <c r="O98" s="87"/>
      <c r="P98" s="17"/>
      <c r="Q98" s="17"/>
      <c r="R98" s="23">
        <f>IF(ISBLANK(#REF!),"",IF(E98="ΤΕΕ-ΤΕΛ-ΕΠΛ-ΕΠΑΛ",IF(G98&gt;10,ROUND(0.5*(G98-10),2),0),IF(E98="ΙΕΚ-Τάξη μαθητείας ΕΠΑΛ",IF(G98&gt;10,ROUND(0.85*(G98-10),2),0))))</f>
        <v>4.6500000000000004</v>
      </c>
      <c r="S98" s="23">
        <f>IF(ISBLANK(#REF!),"",MIN(3,0.5*INT((H98*12+I98+ROUND(J98/30,0))/6)))</f>
        <v>0</v>
      </c>
      <c r="T98" s="23">
        <f>IF(ISBLANK(#REF!),"",0.25*(K98*12+L98+ROUND(M98/30,0)))</f>
        <v>1.75</v>
      </c>
      <c r="U98" s="27">
        <f>IF(ISBLANK(#REF!),"",IF(N98&gt;=67%,7,0))</f>
        <v>0</v>
      </c>
      <c r="V98" s="27">
        <f>IF(ISBLANK(#REF!),"",IF(O98&gt;=1,7,0))</f>
        <v>0</v>
      </c>
      <c r="W98" s="27">
        <f>IF(ISBLANK(#REF!),"",IF(P98="ΠΟΛΥΤΕΚΝΟΣ",7,IF(P98="ΤΡΙΤΕΚΝΟΣ",3,0)))</f>
        <v>0</v>
      </c>
      <c r="X98" s="27">
        <f>IF(ISBLANK(#REF!),"",MAX(U98:W98))</f>
        <v>0</v>
      </c>
      <c r="Y98" s="181">
        <f>IF(ISBLANK(#REF!),"",SUM(R98:T98,X98))</f>
        <v>6.4</v>
      </c>
    </row>
    <row r="99" spans="1:25" s="8" customFormat="1">
      <c r="A99" s="28">
        <f>IF(ISBLANK(#REF!),"",IF(ISNUMBER(A98),A98+1,1))</f>
        <v>89</v>
      </c>
      <c r="B99" s="20" t="s">
        <v>103</v>
      </c>
      <c r="C99" s="16" t="s">
        <v>104</v>
      </c>
      <c r="D99" s="20" t="s">
        <v>96</v>
      </c>
      <c r="E99" s="16" t="s">
        <v>69</v>
      </c>
      <c r="F99" s="21">
        <v>39602</v>
      </c>
      <c r="G99" s="54">
        <v>17.09</v>
      </c>
      <c r="H99" s="20">
        <v>0</v>
      </c>
      <c r="I99" s="20">
        <v>0</v>
      </c>
      <c r="J99" s="20">
        <v>0</v>
      </c>
      <c r="K99" s="20">
        <v>0</v>
      </c>
      <c r="L99" s="20">
        <v>10</v>
      </c>
      <c r="M99" s="20">
        <v>2</v>
      </c>
      <c r="N99" s="19"/>
      <c r="O99" s="86"/>
      <c r="P99" s="17"/>
      <c r="Q99" s="25"/>
      <c r="R99" s="23">
        <f>IF(ISBLANK(#REF!),"",IF(E99="ΤΕΕ-ΤΕΛ-ΕΠΛ-ΕΠΑΛ",IF(G99&gt;10,ROUND(0.5*(G99-10),2),0),IF(E99="ΙΕΚ-Τάξη μαθητείας ΕΠΑΛ",IF(G99&gt;10,ROUND(0.85*(G99-10),2),0))))</f>
        <v>3.55</v>
      </c>
      <c r="S99" s="23">
        <f>IF(ISBLANK(#REF!),"",MIN(3,0.5*INT((H99*12+I99+ROUND(J99/30,0))/6)))</f>
        <v>0</v>
      </c>
      <c r="T99" s="23">
        <f>IF(ISBLANK(#REF!),"",0.25*(K99*12+L99+ROUND(M99/30,0)))</f>
        <v>2.5</v>
      </c>
      <c r="U99" s="27">
        <f>IF(ISBLANK(#REF!),"",IF(N99&gt;=67%,7,0))</f>
        <v>0</v>
      </c>
      <c r="V99" s="27">
        <f>IF(ISBLANK(#REF!),"",IF(O99&gt;=1,7,0))</f>
        <v>0</v>
      </c>
      <c r="W99" s="27">
        <f>IF(ISBLANK(#REF!),"",IF(P99="ΠΟΛΥΤΕΚΝΟΣ",7,IF(P99="ΤΡΙΤΕΚΝΟΣ",3,0)))</f>
        <v>0</v>
      </c>
      <c r="X99" s="27">
        <f>IF(ISBLANK(#REF!),"",MAX(U99:W99))</f>
        <v>0</v>
      </c>
      <c r="Y99" s="181">
        <f>IF(ISBLANK(#REF!),"",SUM(R99:T99,X99))</f>
        <v>6.05</v>
      </c>
    </row>
    <row r="100" spans="1:25" s="8" customFormat="1">
      <c r="A100" s="28">
        <f>IF(ISBLANK(#REF!),"",IF(ISNUMBER(A99),A99+1,1))</f>
        <v>90</v>
      </c>
      <c r="B100" s="16" t="s">
        <v>225</v>
      </c>
      <c r="C100" s="16" t="s">
        <v>120</v>
      </c>
      <c r="D100" s="16" t="s">
        <v>112</v>
      </c>
      <c r="E100" s="16" t="s">
        <v>69</v>
      </c>
      <c r="F100" s="88">
        <v>41451</v>
      </c>
      <c r="G100" s="54">
        <v>19.7</v>
      </c>
      <c r="H100" s="16">
        <v>0</v>
      </c>
      <c r="I100" s="16">
        <v>0</v>
      </c>
      <c r="J100" s="16">
        <v>0</v>
      </c>
      <c r="K100" s="16">
        <v>0</v>
      </c>
      <c r="L100" s="16">
        <v>4</v>
      </c>
      <c r="M100" s="16">
        <v>14</v>
      </c>
      <c r="N100" s="26"/>
      <c r="O100" s="87"/>
      <c r="P100" s="17"/>
      <c r="Q100" s="17"/>
      <c r="R100" s="23">
        <f>IF(ISBLANK(#REF!),"",IF(E100="ΤΕΕ-ΤΕΛ-ΕΠΛ-ΕΠΑΛ",IF(G100&gt;10,ROUND(0.5*(G100-10),2),0),IF(E100="ΙΕΚ-Τάξη μαθητείας ΕΠΑΛ",IF(G100&gt;10,ROUND(0.85*(G100-10),2),0))))</f>
        <v>4.8499999999999996</v>
      </c>
      <c r="S100" s="23">
        <f>IF(ISBLANK(#REF!),"",MIN(3,0.5*INT((H100*12+I100+ROUND(J100/30,0))/6)))</f>
        <v>0</v>
      </c>
      <c r="T100" s="23">
        <f>IF(ISBLANK(#REF!),"",0.25*(K100*12+L100+ROUND(M100/30,0)))</f>
        <v>1</v>
      </c>
      <c r="U100" s="27">
        <f>IF(ISBLANK(#REF!),"",IF(N100&gt;=67%,7,0))</f>
        <v>0</v>
      </c>
      <c r="V100" s="27">
        <f>IF(ISBLANK(#REF!),"",IF(O100&gt;=1,7,0))</f>
        <v>0</v>
      </c>
      <c r="W100" s="27">
        <f>IF(ISBLANK(#REF!),"",IF(P100="ΠΟΛΥΤΕΚΝΟΣ",7,IF(P100="ΤΡΙΤΕΚΝΟΣ",3,0)))</f>
        <v>0</v>
      </c>
      <c r="X100" s="27">
        <f>IF(ISBLANK(#REF!),"",MAX(U100:W100))</f>
        <v>0</v>
      </c>
      <c r="Y100" s="181">
        <f>IF(ISBLANK(#REF!),"",SUM(R100:T100,X100))</f>
        <v>5.85</v>
      </c>
    </row>
    <row r="101" spans="1:25" s="8" customFormat="1">
      <c r="A101" s="28">
        <f>IF(ISBLANK(#REF!),"",IF(ISNUMBER(A100),A100+1,1))</f>
        <v>91</v>
      </c>
      <c r="B101" s="16" t="s">
        <v>226</v>
      </c>
      <c r="C101" s="16" t="s">
        <v>227</v>
      </c>
      <c r="D101" s="16" t="s">
        <v>167</v>
      </c>
      <c r="E101" s="16" t="s">
        <v>69</v>
      </c>
      <c r="F101" s="88">
        <v>34506</v>
      </c>
      <c r="G101" s="54">
        <v>15.785</v>
      </c>
      <c r="H101" s="16">
        <v>0</v>
      </c>
      <c r="I101" s="16">
        <v>4</v>
      </c>
      <c r="J101" s="16">
        <v>11</v>
      </c>
      <c r="K101" s="16">
        <v>0</v>
      </c>
      <c r="L101" s="16">
        <v>10</v>
      </c>
      <c r="M101" s="16">
        <v>15</v>
      </c>
      <c r="N101" s="26"/>
      <c r="O101" s="87"/>
      <c r="P101" s="17"/>
      <c r="Q101" s="17"/>
      <c r="R101" s="23">
        <f>IF(ISBLANK(#REF!),"",IF(E101="ΤΕΕ-ΤΕΛ-ΕΠΛ-ΕΠΑΛ",IF(G101&gt;10,ROUND(0.5*(G101-10),2),0),IF(E101="ΙΕΚ-Τάξη μαθητείας ΕΠΑΛ",IF(G101&gt;10,ROUND(0.85*(G101-10),2),0))))</f>
        <v>2.89</v>
      </c>
      <c r="S101" s="23">
        <f>IF(ISBLANK(#REF!),"",MIN(3,0.5*INT((H101*12+I101+ROUND(J101/30,0))/6)))</f>
        <v>0</v>
      </c>
      <c r="T101" s="23">
        <f>IF(ISBLANK(#REF!),"",0.25*(K101*12+L101+ROUND(M101/30,0)))</f>
        <v>2.75</v>
      </c>
      <c r="U101" s="27">
        <f>IF(ISBLANK(#REF!),"",IF(N101&gt;=67%,7,0))</f>
        <v>0</v>
      </c>
      <c r="V101" s="27">
        <f>IF(ISBLANK(#REF!),"",IF(O101&gt;=1,7,0))</f>
        <v>0</v>
      </c>
      <c r="W101" s="27">
        <f>IF(ISBLANK(#REF!),"",IF(P101="ΠΟΛΥΤΕΚΝΟΣ",7,IF(P101="ΤΡΙΤΕΚΝΟΣ",3,0)))</f>
        <v>0</v>
      </c>
      <c r="X101" s="27">
        <f>IF(ISBLANK(#REF!),"",MAX(U101:W101))</f>
        <v>0</v>
      </c>
      <c r="Y101" s="181">
        <f>IF(ISBLANK(#REF!),"",SUM(R101:T101,X101))</f>
        <v>5.6400000000000006</v>
      </c>
    </row>
    <row r="102" spans="1:25" s="8" customFormat="1">
      <c r="A102" s="28">
        <f>IF(ISBLANK(#REF!),"",IF(ISNUMBER(A101),A101+1,1))</f>
        <v>92</v>
      </c>
      <c r="B102" s="16" t="s">
        <v>133</v>
      </c>
      <c r="C102" s="16" t="s">
        <v>134</v>
      </c>
      <c r="D102" s="16" t="s">
        <v>107</v>
      </c>
      <c r="E102" s="16" t="s">
        <v>69</v>
      </c>
      <c r="F102" s="88">
        <v>40343</v>
      </c>
      <c r="G102" s="54">
        <v>15.727</v>
      </c>
      <c r="H102" s="16">
        <v>0</v>
      </c>
      <c r="I102" s="16">
        <v>2</v>
      </c>
      <c r="J102" s="16">
        <v>23</v>
      </c>
      <c r="K102" s="16">
        <v>0</v>
      </c>
      <c r="L102" s="16">
        <v>10</v>
      </c>
      <c r="M102" s="16">
        <v>15</v>
      </c>
      <c r="N102" s="26"/>
      <c r="O102" s="87"/>
      <c r="P102" s="17"/>
      <c r="Q102" s="17"/>
      <c r="R102" s="23">
        <f>IF(ISBLANK(#REF!),"",IF(E102="ΤΕΕ-ΤΕΛ-ΕΠΛ-ΕΠΑΛ",IF(G102&gt;10,ROUND(0.5*(G102-10),2),0),IF(E102="ΙΕΚ-Τάξη μαθητείας ΕΠΑΛ",IF(G102&gt;10,ROUND(0.85*(G102-10),2),0))))</f>
        <v>2.86</v>
      </c>
      <c r="S102" s="23">
        <f>IF(ISBLANK(#REF!),"",MIN(3,0.5*INT((H102*12+I102+ROUND(J102/30,0))/6)))</f>
        <v>0</v>
      </c>
      <c r="T102" s="23">
        <f>IF(ISBLANK(#REF!),"",0.25*(K102*12+L102+ROUND(M102/30,0)))</f>
        <v>2.75</v>
      </c>
      <c r="U102" s="27">
        <f>IF(ISBLANK(#REF!),"",IF(N102&gt;=67%,7,0))</f>
        <v>0</v>
      </c>
      <c r="V102" s="27">
        <f>IF(ISBLANK(#REF!),"",IF(O102&gt;=1,7,0))</f>
        <v>0</v>
      </c>
      <c r="W102" s="27">
        <f>IF(ISBLANK(#REF!),"",IF(P102="ΠΟΛΥΤΕΚΝΟΣ",7,IF(P102="ΤΡΙΤΕΚΝΟΣ",3,0)))</f>
        <v>0</v>
      </c>
      <c r="X102" s="27">
        <f>IF(ISBLANK(#REF!),"",MAX(U102:W102))</f>
        <v>0</v>
      </c>
      <c r="Y102" s="181">
        <f>IF(ISBLANK(#REF!),"",SUM(R102:T102,X102))</f>
        <v>5.6099999999999994</v>
      </c>
    </row>
    <row r="103" spans="1:25" s="8" customFormat="1">
      <c r="A103" s="28">
        <f>IF(ISBLANK(#REF!),"",IF(ISNUMBER(A102),A102+1,1))</f>
        <v>93</v>
      </c>
      <c r="B103" s="20" t="s">
        <v>94</v>
      </c>
      <c r="C103" s="20" t="s">
        <v>95</v>
      </c>
      <c r="D103" s="20" t="s">
        <v>96</v>
      </c>
      <c r="E103" s="20" t="s">
        <v>74</v>
      </c>
      <c r="F103" s="21">
        <v>42262</v>
      </c>
      <c r="G103" s="52">
        <v>11</v>
      </c>
      <c r="H103" s="20">
        <v>0</v>
      </c>
      <c r="I103" s="20">
        <v>0</v>
      </c>
      <c r="J103" s="20">
        <v>0</v>
      </c>
      <c r="K103" s="20">
        <v>1</v>
      </c>
      <c r="L103" s="20">
        <v>7</v>
      </c>
      <c r="M103" s="20">
        <v>14</v>
      </c>
      <c r="N103" s="22"/>
      <c r="O103" s="84"/>
      <c r="P103" s="20"/>
      <c r="Q103" s="20"/>
      <c r="R103" s="23">
        <f>IF(ISBLANK(#REF!),"",IF(E103="ΤΕΕ-ΤΕΛ-ΕΠΛ-ΕΠΑΛ",IF(G103&gt;10,ROUND(0.5*(G103-10),2),0),IF(E103="ΙΕΚ-Τάξη μαθητείας ΕΠΑΛ",IF(G103&gt;10,ROUND(0.85*(G103-10),2),0))))</f>
        <v>0.85</v>
      </c>
      <c r="S103" s="23">
        <f>IF(ISBLANK(#REF!),"",MIN(3,0.5*INT((H103*12+I103+ROUND(J103/30,0))/6)))</f>
        <v>0</v>
      </c>
      <c r="T103" s="23">
        <f>IF(ISBLANK(#REF!),"",0.25*(K103*12+L103+ROUND(M103/30,0)))</f>
        <v>4.75</v>
      </c>
      <c r="U103" s="27">
        <f>IF(ISBLANK(#REF!),"",IF(N103&gt;=67%,7,0))</f>
        <v>0</v>
      </c>
      <c r="V103" s="27">
        <f>IF(ISBLANK(#REF!),"",IF(O103&gt;=1,7,0))</f>
        <v>0</v>
      </c>
      <c r="W103" s="27">
        <f>IF(ISBLANK(#REF!),"",IF(P103="ΠΟΛΥΤΕΚΝΟΣ",7,IF(P103="ΤΡΙΤΕΚΝΟΣ",3,0)))</f>
        <v>0</v>
      </c>
      <c r="X103" s="27">
        <f>IF(ISBLANK(#REF!),"",MAX(U103:W103))</f>
        <v>0</v>
      </c>
      <c r="Y103" s="181">
        <f>IF(ISBLANK(#REF!),"",SUM(R103:T103,X103))</f>
        <v>5.6</v>
      </c>
    </row>
    <row r="104" spans="1:25" s="8" customFormat="1">
      <c r="A104" s="28">
        <f>IF(ISBLANK(#REF!),"",IF(ISNUMBER(A103),A103+1,1))</f>
        <v>94</v>
      </c>
      <c r="B104" s="16" t="s">
        <v>314</v>
      </c>
      <c r="C104" s="16" t="s">
        <v>116</v>
      </c>
      <c r="D104" s="16" t="s">
        <v>96</v>
      </c>
      <c r="E104" s="16" t="s">
        <v>69</v>
      </c>
      <c r="F104" s="88">
        <v>35957</v>
      </c>
      <c r="G104" s="54">
        <v>15.2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26"/>
      <c r="O104" s="87"/>
      <c r="P104" s="17" t="s">
        <v>31</v>
      </c>
      <c r="Q104" s="17"/>
      <c r="R104" s="23">
        <f>IF(ISBLANK(#REF!),"",IF(E104="ΤΕΕ-ΤΕΛ-ΕΠΛ-ΕΠΑΛ",IF(G104&gt;10,ROUND(0.5*(G104-10),2),0),IF(E104="ΙΕΚ-Τάξη μαθητείας ΕΠΑΛ",IF(G104&gt;10,ROUND(0.85*(G104-10),2),0))))</f>
        <v>2.6</v>
      </c>
      <c r="S104" s="23">
        <f>IF(ISBLANK(#REF!),"",MIN(3,0.5*INT((H104*12+I104+ROUND(J104/30,0))/6)))</f>
        <v>0</v>
      </c>
      <c r="T104" s="23">
        <f>IF(ISBLANK(#REF!),"",0.25*(K104*12+L104+ROUND(M104/30,0)))</f>
        <v>0</v>
      </c>
      <c r="U104" s="27">
        <f>IF(ISBLANK(#REF!),"",IF(N104&gt;=67%,7,0))</f>
        <v>0</v>
      </c>
      <c r="V104" s="27">
        <f>IF(ISBLANK(#REF!),"",IF(O104&gt;=1,7,0))</f>
        <v>0</v>
      </c>
      <c r="W104" s="27">
        <f>IF(ISBLANK(#REF!),"",IF(P104="ΠΟΛΥΤΕΚΝΟΣ",7,IF(P104="ΤΡΙΤΕΚΝΟΣ",3,0)))</f>
        <v>3</v>
      </c>
      <c r="X104" s="27">
        <f>IF(ISBLANK(#REF!),"",MAX(U104:W104))</f>
        <v>3</v>
      </c>
      <c r="Y104" s="181">
        <f>IF(ISBLANK(#REF!),"",SUM(R104:T104,X104))</f>
        <v>5.6</v>
      </c>
    </row>
    <row r="105" spans="1:25" s="8" customFormat="1">
      <c r="A105" s="28">
        <f>IF(ISBLANK(#REF!),"",IF(ISNUMBER(A104),A104+1,1))</f>
        <v>95</v>
      </c>
      <c r="B105" s="16" t="s">
        <v>270</v>
      </c>
      <c r="C105" s="16" t="s">
        <v>244</v>
      </c>
      <c r="D105" s="16" t="s">
        <v>271</v>
      </c>
      <c r="E105" s="16" t="s">
        <v>69</v>
      </c>
      <c r="F105" s="88">
        <v>37412</v>
      </c>
      <c r="G105" s="54">
        <v>13.635999999999999</v>
      </c>
      <c r="H105" s="16">
        <v>0</v>
      </c>
      <c r="I105" s="16">
        <v>0</v>
      </c>
      <c r="J105" s="16">
        <v>0</v>
      </c>
      <c r="K105" s="16">
        <v>1</v>
      </c>
      <c r="L105" s="16">
        <v>3</v>
      </c>
      <c r="M105" s="16">
        <v>12</v>
      </c>
      <c r="N105" s="26"/>
      <c r="O105" s="87"/>
      <c r="P105" s="17"/>
      <c r="Q105" s="17"/>
      <c r="R105" s="23">
        <f>IF(ISBLANK(#REF!),"",IF(E105="ΤΕΕ-ΤΕΛ-ΕΠΛ-ΕΠΑΛ",IF(G105&gt;10,ROUND(0.5*(G105-10),2),0),IF(E105="ΙΕΚ-Τάξη μαθητείας ΕΠΑΛ",IF(G105&gt;10,ROUND(0.85*(G105-10),2),0))))</f>
        <v>1.82</v>
      </c>
      <c r="S105" s="23">
        <f>IF(ISBLANK(#REF!),"",MIN(3,0.5*INT((H105*12+I105+ROUND(J105/30,0))/6)))</f>
        <v>0</v>
      </c>
      <c r="T105" s="23">
        <f>IF(ISBLANK(#REF!),"",0.25*(K105*12+L105+ROUND(M105/30,0)))</f>
        <v>3.75</v>
      </c>
      <c r="U105" s="27">
        <f>IF(ISBLANK(#REF!),"",IF(N105&gt;=67%,7,0))</f>
        <v>0</v>
      </c>
      <c r="V105" s="27">
        <f>IF(ISBLANK(#REF!),"",IF(O105&gt;=1,7,0))</f>
        <v>0</v>
      </c>
      <c r="W105" s="27">
        <f>IF(ISBLANK(#REF!),"",IF(P105="ΠΟΛΥΤΕΚΝΟΣ",7,IF(P105="ΤΡΙΤΕΚΝΟΣ",3,0)))</f>
        <v>0</v>
      </c>
      <c r="X105" s="27">
        <f>IF(ISBLANK(#REF!),"",MAX(U105:W105))</f>
        <v>0</v>
      </c>
      <c r="Y105" s="181">
        <f>IF(ISBLANK(#REF!),"",SUM(R105:T105,X105))</f>
        <v>5.57</v>
      </c>
    </row>
    <row r="106" spans="1:25" s="8" customFormat="1">
      <c r="A106" s="28">
        <f>IF(ISBLANK(#REF!),"",IF(ISNUMBER(A105),A105+1,1))</f>
        <v>96</v>
      </c>
      <c r="B106" s="16" t="s">
        <v>281</v>
      </c>
      <c r="C106" s="16" t="s">
        <v>167</v>
      </c>
      <c r="D106" s="16" t="s">
        <v>184</v>
      </c>
      <c r="E106" s="16" t="s">
        <v>69</v>
      </c>
      <c r="F106" s="88">
        <v>37412</v>
      </c>
      <c r="G106" s="54">
        <v>15.272</v>
      </c>
      <c r="H106" s="16">
        <v>0</v>
      </c>
      <c r="I106" s="16">
        <v>0</v>
      </c>
      <c r="J106" s="16">
        <v>0</v>
      </c>
      <c r="K106" s="16">
        <v>0</v>
      </c>
      <c r="L106" s="16">
        <v>10</v>
      </c>
      <c r="M106" s="16">
        <v>25</v>
      </c>
      <c r="N106" s="26"/>
      <c r="O106" s="87"/>
      <c r="P106" s="17"/>
      <c r="Q106" s="17"/>
      <c r="R106" s="23">
        <f>IF(ISBLANK(#REF!),"",IF(E106="ΤΕΕ-ΤΕΛ-ΕΠΛ-ΕΠΑΛ",IF(G106&gt;10,ROUND(0.5*(G106-10),2),0),IF(E106="ΙΕΚ-Τάξη μαθητείας ΕΠΑΛ",IF(G106&gt;10,ROUND(0.85*(G106-10),2),0))))</f>
        <v>2.64</v>
      </c>
      <c r="S106" s="23">
        <f>IF(ISBLANK(#REF!),"",MIN(3,0.5*INT((H106*12+I106+ROUND(J106/30,0))/6)))</f>
        <v>0</v>
      </c>
      <c r="T106" s="23">
        <f>IF(ISBLANK(#REF!),"",0.25*(K106*12+L106+ROUND(M106/30,0)))</f>
        <v>2.75</v>
      </c>
      <c r="U106" s="27">
        <f>IF(ISBLANK(#REF!),"",IF(N106&gt;=67%,7,0))</f>
        <v>0</v>
      </c>
      <c r="V106" s="27">
        <f>IF(ISBLANK(#REF!),"",IF(O106&gt;=1,7,0))</f>
        <v>0</v>
      </c>
      <c r="W106" s="27">
        <f>IF(ISBLANK(#REF!),"",IF(P106="ΠΟΛΥΤΕΚΝΟΣ",7,IF(P106="ΤΡΙΤΕΚΝΟΣ",3,0)))</f>
        <v>0</v>
      </c>
      <c r="X106" s="27">
        <f>IF(ISBLANK(#REF!),"",MAX(U106:W106))</f>
        <v>0</v>
      </c>
      <c r="Y106" s="181">
        <f>IF(ISBLANK(#REF!),"",SUM(R106:T106,X106))</f>
        <v>5.3900000000000006</v>
      </c>
    </row>
    <row r="107" spans="1:25" s="16" customFormat="1">
      <c r="A107" s="28">
        <f>IF(ISBLANK(#REF!),"",IF(ISNUMBER(A106),A106+1,1))</f>
        <v>97</v>
      </c>
      <c r="B107" s="16" t="s">
        <v>338</v>
      </c>
      <c r="C107" s="16" t="s">
        <v>265</v>
      </c>
      <c r="D107" s="16" t="s">
        <v>180</v>
      </c>
      <c r="E107" s="16" t="s">
        <v>74</v>
      </c>
      <c r="F107" s="88">
        <v>40056</v>
      </c>
      <c r="G107" s="54">
        <v>12</v>
      </c>
      <c r="H107" s="16">
        <v>0</v>
      </c>
      <c r="I107" s="16">
        <v>0</v>
      </c>
      <c r="J107" s="16">
        <v>0</v>
      </c>
      <c r="K107" s="16">
        <v>1</v>
      </c>
      <c r="L107" s="16">
        <v>1</v>
      </c>
      <c r="M107" s="16">
        <v>19</v>
      </c>
      <c r="N107" s="26"/>
      <c r="O107" s="87"/>
      <c r="P107" s="17"/>
      <c r="Q107" s="17"/>
      <c r="R107" s="23">
        <f>IF(ISBLANK(#REF!),"",IF(E107="ΤΕΕ-ΤΕΛ-ΕΠΛ-ΕΠΑΛ",IF(G107&gt;10,ROUND(0.5*(G107-10),2),0),IF(E107="ΙΕΚ-Τάξη μαθητείας ΕΠΑΛ",IF(G107&gt;10,ROUND(0.85*(G107-10),2),0))))</f>
        <v>1.7</v>
      </c>
      <c r="S107" s="23">
        <f>IF(ISBLANK(#REF!),"",MIN(3,0.5*INT((H107*12+I107+ROUND(J107/30,0))/6)))</f>
        <v>0</v>
      </c>
      <c r="T107" s="23">
        <f>IF(ISBLANK(#REF!),"",0.25*(K107*12+L107+ROUND(M107/30,0)))</f>
        <v>3.5</v>
      </c>
      <c r="U107" s="27">
        <f>IF(ISBLANK(#REF!),"",IF(N107&gt;=67%,7,0))</f>
        <v>0</v>
      </c>
      <c r="V107" s="27">
        <f>IF(ISBLANK(#REF!),"",IF(O107&gt;=1,7,0))</f>
        <v>0</v>
      </c>
      <c r="W107" s="27">
        <f>IF(ISBLANK(#REF!),"",IF(P107="ΠΟΛΥΤΕΚΝΟΣ",7,IF(P107="ΤΡΙΤΕΚΝΟΣ",3,0)))</f>
        <v>0</v>
      </c>
      <c r="X107" s="27">
        <f>IF(ISBLANK(#REF!),"",MAX(U107:W107))</f>
        <v>0</v>
      </c>
      <c r="Y107" s="181">
        <f>IF(ISBLANK(#REF!),"",SUM(R107:T107,X107))</f>
        <v>5.2</v>
      </c>
    </row>
    <row r="108" spans="1:25" s="8" customFormat="1">
      <c r="A108" s="28">
        <f>IF(ISBLANK(#REF!),"",IF(ISNUMBER(A107),A107+1,1))</f>
        <v>98</v>
      </c>
      <c r="B108" s="16" t="s">
        <v>135</v>
      </c>
      <c r="C108" s="16" t="s">
        <v>136</v>
      </c>
      <c r="D108" s="16" t="s">
        <v>107</v>
      </c>
      <c r="E108" s="16" t="s">
        <v>69</v>
      </c>
      <c r="F108" s="88">
        <v>36327</v>
      </c>
      <c r="G108" s="54">
        <v>13.933</v>
      </c>
      <c r="H108" s="16">
        <v>4</v>
      </c>
      <c r="I108" s="16">
        <v>1</v>
      </c>
      <c r="J108" s="16">
        <v>0</v>
      </c>
      <c r="K108" s="16">
        <v>0</v>
      </c>
      <c r="L108" s="16">
        <v>0</v>
      </c>
      <c r="M108" s="16">
        <v>0</v>
      </c>
      <c r="N108" s="26"/>
      <c r="O108" s="87"/>
      <c r="P108" s="17"/>
      <c r="Q108" s="17"/>
      <c r="R108" s="23">
        <f>IF(ISBLANK(#REF!),"",IF(E108="ΤΕΕ-ΤΕΛ-ΕΠΛ-ΕΠΑΛ",IF(G108&gt;10,ROUND(0.5*(G108-10),2),0),IF(E108="ΙΕΚ-Τάξη μαθητείας ΕΠΑΛ",IF(G108&gt;10,ROUND(0.85*(G108-10),2),0))))</f>
        <v>1.97</v>
      </c>
      <c r="S108" s="23">
        <f>IF(ISBLANK(#REF!),"",MIN(3,0.5*INT((H108*12+I108+ROUND(J108/30,0))/6)))</f>
        <v>3</v>
      </c>
      <c r="T108" s="23">
        <f>IF(ISBLANK(#REF!),"",0.25*(K108*12+L108+ROUND(M108/30,0)))</f>
        <v>0</v>
      </c>
      <c r="U108" s="27">
        <f>IF(ISBLANK(#REF!),"",IF(N108&gt;=67%,7,0))</f>
        <v>0</v>
      </c>
      <c r="V108" s="27">
        <f>IF(ISBLANK(#REF!),"",IF(O108&gt;=1,7,0))</f>
        <v>0</v>
      </c>
      <c r="W108" s="27">
        <f>IF(ISBLANK(#REF!),"",IF(P108="ΠΟΛΥΤΕΚΝΟΣ",7,IF(P108="ΤΡΙΤΕΚΝΟΣ",3,0)))</f>
        <v>0</v>
      </c>
      <c r="X108" s="27">
        <f>IF(ISBLANK(#REF!),"",MAX(U108:W108))</f>
        <v>0</v>
      </c>
      <c r="Y108" s="181">
        <f>IF(ISBLANK(#REF!),"",SUM(R108:T108,X108))</f>
        <v>4.97</v>
      </c>
    </row>
    <row r="109" spans="1:25" s="8" customFormat="1">
      <c r="A109" s="28">
        <f>IF(ISBLANK(#REF!),"",IF(ISNUMBER(A108),A108+1,1))</f>
        <v>99</v>
      </c>
      <c r="B109" s="16" t="s">
        <v>234</v>
      </c>
      <c r="C109" s="16" t="s">
        <v>235</v>
      </c>
      <c r="D109" s="16" t="s">
        <v>96</v>
      </c>
      <c r="E109" s="16" t="s">
        <v>74</v>
      </c>
      <c r="F109" s="88">
        <v>42062</v>
      </c>
      <c r="G109" s="54">
        <v>12</v>
      </c>
      <c r="H109" s="16">
        <v>0</v>
      </c>
      <c r="I109" s="16">
        <v>0</v>
      </c>
      <c r="J109" s="16">
        <v>0</v>
      </c>
      <c r="K109" s="16">
        <v>1</v>
      </c>
      <c r="L109" s="16">
        <v>0</v>
      </c>
      <c r="M109" s="16">
        <v>26</v>
      </c>
      <c r="N109" s="26"/>
      <c r="O109" s="87"/>
      <c r="P109" s="17"/>
      <c r="Q109" s="17"/>
      <c r="R109" s="23">
        <f>IF(ISBLANK(#REF!),"",IF(E109="ΤΕΕ-ΤΕΛ-ΕΠΛ-ΕΠΑΛ",IF(G109&gt;10,ROUND(0.5*(G109-10),2),0),IF(E109="ΙΕΚ-Τάξη μαθητείας ΕΠΑΛ",IF(G109&gt;10,ROUND(0.85*(G109-10),2),0))))</f>
        <v>1.7</v>
      </c>
      <c r="S109" s="23">
        <f>IF(ISBLANK(#REF!),"",MIN(3,0.5*INT((H109*12+I109+ROUND(J109/30,0))/6)))</f>
        <v>0</v>
      </c>
      <c r="T109" s="23">
        <f>IF(ISBLANK(#REF!),"",0.25*(K109*12+L109+ROUND(M109/30,0)))</f>
        <v>3.25</v>
      </c>
      <c r="U109" s="27">
        <f>IF(ISBLANK(#REF!),"",IF(N109&gt;=67%,7,0))</f>
        <v>0</v>
      </c>
      <c r="V109" s="27">
        <f>IF(ISBLANK(#REF!),"",IF(O109&gt;=1,7,0))</f>
        <v>0</v>
      </c>
      <c r="W109" s="27">
        <f>IF(ISBLANK(#REF!),"",IF(P109="ΠΟΛΥΤΕΚΝΟΣ",7,IF(P109="ΤΡΙΤΕΚΝΟΣ",3,0)))</f>
        <v>0</v>
      </c>
      <c r="X109" s="27">
        <f>IF(ISBLANK(#REF!),"",MAX(U109:W109))</f>
        <v>0</v>
      </c>
      <c r="Y109" s="181">
        <f>IF(ISBLANK(#REF!),"",SUM(R109:T109,X109))</f>
        <v>4.95</v>
      </c>
    </row>
    <row r="110" spans="1:25" s="8" customFormat="1">
      <c r="A110" s="28">
        <f>IF(ISBLANK(#REF!),"",IF(ISNUMBER(A109),A109+1,1))</f>
        <v>100</v>
      </c>
      <c r="B110" s="16" t="s">
        <v>202</v>
      </c>
      <c r="C110" s="16" t="s">
        <v>203</v>
      </c>
      <c r="D110" s="16" t="s">
        <v>112</v>
      </c>
      <c r="E110" s="16" t="s">
        <v>74</v>
      </c>
      <c r="F110" s="88">
        <v>36916</v>
      </c>
      <c r="G110" s="54">
        <v>11</v>
      </c>
      <c r="H110" s="16">
        <v>0</v>
      </c>
      <c r="I110" s="16">
        <v>0</v>
      </c>
      <c r="J110" s="16">
        <v>0</v>
      </c>
      <c r="K110" s="16">
        <v>0</v>
      </c>
      <c r="L110" s="16">
        <v>4</v>
      </c>
      <c r="M110" s="16">
        <v>14</v>
      </c>
      <c r="N110" s="26"/>
      <c r="O110" s="87"/>
      <c r="P110" s="17" t="s">
        <v>31</v>
      </c>
      <c r="Q110" s="17"/>
      <c r="R110" s="23">
        <f>IF(ISBLANK(#REF!),"",IF(E110="ΤΕΕ-ΤΕΛ-ΕΠΛ-ΕΠΑΛ",IF(G110&gt;10,ROUND(0.5*(G110-10),2),0),IF(E110="ΙΕΚ-Τάξη μαθητείας ΕΠΑΛ",IF(G110&gt;10,ROUND(0.85*(G110-10),2),0))))</f>
        <v>0.85</v>
      </c>
      <c r="S110" s="23">
        <f>IF(ISBLANK(#REF!),"",MIN(3,0.5*INT((H110*12+I110+ROUND(J110/30,0))/6)))</f>
        <v>0</v>
      </c>
      <c r="T110" s="23">
        <f>IF(ISBLANK(#REF!),"",0.25*(K110*12+L110+ROUND(M110/30,0)))</f>
        <v>1</v>
      </c>
      <c r="U110" s="27">
        <f>IF(ISBLANK(#REF!),"",IF(N110&gt;=67%,7,0))</f>
        <v>0</v>
      </c>
      <c r="V110" s="27">
        <f>IF(ISBLANK(#REF!),"",IF(O110&gt;=1,7,0))</f>
        <v>0</v>
      </c>
      <c r="W110" s="27">
        <f>IF(ISBLANK(#REF!),"",IF(P110="ΠΟΛΥΤΕΚΝΟΣ",7,IF(P110="ΤΡΙΤΕΚΝΟΣ",3,0)))</f>
        <v>3</v>
      </c>
      <c r="X110" s="27">
        <f>IF(ISBLANK(#REF!),"",MAX(U110:W110))</f>
        <v>3</v>
      </c>
      <c r="Y110" s="181">
        <f>IF(ISBLANK(#REF!),"",SUM(R110:T110,X110))</f>
        <v>4.8499999999999996</v>
      </c>
    </row>
    <row r="111" spans="1:25" s="8" customFormat="1" ht="30">
      <c r="A111" s="28">
        <f>IF(ISBLANK(#REF!),"",IF(ISNUMBER(A110),A110+1,1))</f>
        <v>101</v>
      </c>
      <c r="B111" s="20" t="s">
        <v>100</v>
      </c>
      <c r="C111" s="16" t="s">
        <v>101</v>
      </c>
      <c r="D111" s="20" t="s">
        <v>102</v>
      </c>
      <c r="E111" s="16" t="s">
        <v>69</v>
      </c>
      <c r="F111" s="21">
        <v>40354</v>
      </c>
      <c r="G111" s="54">
        <v>14.2</v>
      </c>
      <c r="H111" s="20">
        <v>0</v>
      </c>
      <c r="I111" s="20">
        <v>3</v>
      </c>
      <c r="J111" s="20">
        <v>0</v>
      </c>
      <c r="K111" s="20">
        <v>0</v>
      </c>
      <c r="L111" s="20">
        <v>11</v>
      </c>
      <c r="M111" s="20">
        <v>2</v>
      </c>
      <c r="N111" s="19"/>
      <c r="O111" s="86"/>
      <c r="P111" s="17"/>
      <c r="Q111" s="25"/>
      <c r="R111" s="23">
        <f>IF(ISBLANK(#REF!),"",IF(E111="ΤΕΕ-ΤΕΛ-ΕΠΛ-ΕΠΑΛ",IF(G111&gt;10,ROUND(0.5*(G111-10),2),0),IF(E111="ΙΕΚ-Τάξη μαθητείας ΕΠΑΛ",IF(G111&gt;10,ROUND(0.85*(G111-10),2),0))))</f>
        <v>2.1</v>
      </c>
      <c r="S111" s="23">
        <f>IF(ISBLANK(#REF!),"",MIN(3,0.5*INT((H111*12+I111+ROUND(J111/30,0))/6)))</f>
        <v>0</v>
      </c>
      <c r="T111" s="23">
        <f>IF(ISBLANK(#REF!),"",0.25*(K111*12+L111+ROUND(M111/30,0)))</f>
        <v>2.75</v>
      </c>
      <c r="U111" s="27">
        <f>IF(ISBLANK(#REF!),"",IF(N111&gt;=67%,7,0))</f>
        <v>0</v>
      </c>
      <c r="V111" s="27">
        <f>IF(ISBLANK(#REF!),"",IF(O111&gt;=1,7,0))</f>
        <v>0</v>
      </c>
      <c r="W111" s="27">
        <f>IF(ISBLANK(#REF!),"",IF(P111="ΠΟΛΥΤΕΚΝΟΣ",7,IF(P111="ΤΡΙΤΕΚΝΟΣ",3,0)))</f>
        <v>0</v>
      </c>
      <c r="X111" s="27">
        <f>IF(ISBLANK(#REF!),"",MAX(U111:W111))</f>
        <v>0</v>
      </c>
      <c r="Y111" s="181">
        <f>IF(ISBLANK(#REF!),"",SUM(R111:T111,X111))</f>
        <v>4.8499999999999996</v>
      </c>
    </row>
    <row r="112" spans="1:25" s="8" customFormat="1">
      <c r="A112" s="28">
        <f>IF(ISBLANK(#REF!),"",IF(ISNUMBER(A111),A111+1,1))</f>
        <v>102</v>
      </c>
      <c r="B112" s="16" t="s">
        <v>241</v>
      </c>
      <c r="C112" s="16" t="s">
        <v>149</v>
      </c>
      <c r="D112" s="16" t="s">
        <v>147</v>
      </c>
      <c r="E112" s="16" t="s">
        <v>69</v>
      </c>
      <c r="F112" s="88">
        <v>37777</v>
      </c>
      <c r="G112" s="54">
        <v>16.181000000000001</v>
      </c>
      <c r="H112" s="16">
        <v>0</v>
      </c>
      <c r="I112" s="16">
        <v>1</v>
      </c>
      <c r="J112" s="16">
        <v>2</v>
      </c>
      <c r="K112" s="16">
        <v>0</v>
      </c>
      <c r="L112" s="16">
        <v>6</v>
      </c>
      <c r="M112" s="16">
        <v>18</v>
      </c>
      <c r="N112" s="26"/>
      <c r="O112" s="87"/>
      <c r="P112" s="17"/>
      <c r="Q112" s="17"/>
      <c r="R112" s="23">
        <f>IF(ISBLANK(#REF!),"",IF(E112="ΤΕΕ-ΤΕΛ-ΕΠΛ-ΕΠΑΛ",IF(G112&gt;10,ROUND(0.5*(G112-10),2),0),IF(E112="ΙΕΚ-Τάξη μαθητείας ΕΠΑΛ",IF(G112&gt;10,ROUND(0.85*(G112-10),2),0))))</f>
        <v>3.09</v>
      </c>
      <c r="S112" s="23">
        <f>IF(ISBLANK(#REF!),"",MIN(3,0.5*INT((H112*12+I112+ROUND(J112/30,0))/6)))</f>
        <v>0</v>
      </c>
      <c r="T112" s="23">
        <f>IF(ISBLANK(#REF!),"",0.25*(K112*12+L112+ROUND(M112/30,0)))</f>
        <v>1.75</v>
      </c>
      <c r="U112" s="27">
        <f>IF(ISBLANK(#REF!),"",IF(N112&gt;=67%,7,0))</f>
        <v>0</v>
      </c>
      <c r="V112" s="27">
        <f>IF(ISBLANK(#REF!),"",IF(O112&gt;=1,7,0))</f>
        <v>0</v>
      </c>
      <c r="W112" s="27">
        <f>IF(ISBLANK(#REF!),"",IF(P112="ΠΟΛΥΤΕΚΝΟΣ",7,IF(P112="ΤΡΙΤΕΚΝΟΣ",3,0)))</f>
        <v>0</v>
      </c>
      <c r="X112" s="27">
        <f>IF(ISBLANK(#REF!),"",MAX(U112:W112))</f>
        <v>0</v>
      </c>
      <c r="Y112" s="181">
        <f>IF(ISBLANK(#REF!),"",SUM(R112:T112,X112))</f>
        <v>4.84</v>
      </c>
    </row>
    <row r="113" spans="1:25" s="8" customFormat="1">
      <c r="A113" s="28">
        <f>IF(ISBLANK(#REF!),"",IF(ISNUMBER(A112),A112+1,1))</f>
        <v>103</v>
      </c>
      <c r="B113" s="16" t="s">
        <v>342</v>
      </c>
      <c r="C113" s="16" t="s">
        <v>305</v>
      </c>
      <c r="D113" s="16" t="s">
        <v>167</v>
      </c>
      <c r="E113" s="16" t="s">
        <v>69</v>
      </c>
      <c r="F113" s="88">
        <v>41439</v>
      </c>
      <c r="G113" s="54">
        <v>19.545000000000002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26"/>
      <c r="O113" s="87"/>
      <c r="P113" s="17"/>
      <c r="Q113" s="17"/>
      <c r="R113" s="23">
        <f>IF(ISBLANK(#REF!),"",IF(E113="ΤΕΕ-ΤΕΛ-ΕΠΛ-ΕΠΑΛ",IF(G113&gt;10,ROUND(0.5*(G113-10),2),0),IF(E113="ΙΕΚ-Τάξη μαθητείας ΕΠΑΛ",IF(G113&gt;10,ROUND(0.85*(G113-10),2),0))))</f>
        <v>4.7699999999999996</v>
      </c>
      <c r="S113" s="23">
        <f>IF(ISBLANK(#REF!),"",MIN(3,0.5*INT((H113*12+I113+ROUND(J113/30,0))/6)))</f>
        <v>0</v>
      </c>
      <c r="T113" s="23">
        <f>IF(ISBLANK(#REF!),"",0.25*(K113*12+L113+ROUND(M113/30,0)))</f>
        <v>0</v>
      </c>
      <c r="U113" s="27">
        <f>IF(ISBLANK(#REF!),"",IF(N113&gt;=67%,7,0))</f>
        <v>0</v>
      </c>
      <c r="V113" s="27">
        <f>IF(ISBLANK(#REF!),"",IF(O113&gt;=1,7,0))</f>
        <v>0</v>
      </c>
      <c r="W113" s="27">
        <f>IF(ISBLANK(#REF!),"",IF(P113="ΠΟΛΥΤΕΚΝΟΣ",7,IF(P113="ΤΡΙΤΕΚΝΟΣ",3,0)))</f>
        <v>0</v>
      </c>
      <c r="X113" s="27">
        <f>IF(ISBLANK(#REF!),"",MAX(U113:W113))</f>
        <v>0</v>
      </c>
      <c r="Y113" s="181">
        <f>IF(ISBLANK(#REF!),"",SUM(R113:T113,X113))</f>
        <v>4.7699999999999996</v>
      </c>
    </row>
    <row r="114" spans="1:25" s="8" customFormat="1">
      <c r="A114" s="28">
        <f>IF(ISBLANK(#REF!),"",IF(ISNUMBER(A113),A113+1,1))</f>
        <v>104</v>
      </c>
      <c r="B114" s="16" t="s">
        <v>309</v>
      </c>
      <c r="C114" s="16" t="s">
        <v>116</v>
      </c>
      <c r="D114" s="16" t="s">
        <v>112</v>
      </c>
      <c r="E114" s="16" t="s">
        <v>69</v>
      </c>
      <c r="F114" s="88">
        <v>41810</v>
      </c>
      <c r="G114" s="54">
        <v>19.271999999999998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26"/>
      <c r="O114" s="87"/>
      <c r="P114" s="17"/>
      <c r="Q114" s="17"/>
      <c r="R114" s="23">
        <f>IF(ISBLANK(#REF!),"",IF(E114="ΤΕΕ-ΤΕΛ-ΕΠΛ-ΕΠΑΛ",IF(G114&gt;10,ROUND(0.5*(G114-10),2),0),IF(E114="ΙΕΚ-Τάξη μαθητείας ΕΠΑΛ",IF(G114&gt;10,ROUND(0.85*(G114-10),2),0))))</f>
        <v>4.6399999999999997</v>
      </c>
      <c r="S114" s="23">
        <f>IF(ISBLANK(#REF!),"",MIN(3,0.5*INT((H114*12+I114+ROUND(J114/30,0))/6)))</f>
        <v>0</v>
      </c>
      <c r="T114" s="23">
        <f>IF(ISBLANK(#REF!),"",0.25*(K114*12+L114+ROUND(M114/30,0)))</f>
        <v>0</v>
      </c>
      <c r="U114" s="27">
        <f>IF(ISBLANK(#REF!),"",IF(N114&gt;=67%,7,0))</f>
        <v>0</v>
      </c>
      <c r="V114" s="27">
        <f>IF(ISBLANK(#REF!),"",IF(O114&gt;=1,7,0))</f>
        <v>0</v>
      </c>
      <c r="W114" s="27">
        <f>IF(ISBLANK(#REF!),"",IF(P114="ΠΟΛΥΤΕΚΝΟΣ",7,IF(P114="ΤΡΙΤΕΚΝΟΣ",3,0)))</f>
        <v>0</v>
      </c>
      <c r="X114" s="27">
        <f>IF(ISBLANK(#REF!),"",MAX(U114:W114))</f>
        <v>0</v>
      </c>
      <c r="Y114" s="181">
        <f>IF(ISBLANK(#REF!),"",SUM(R114:T114,X114))</f>
        <v>4.6399999999999997</v>
      </c>
    </row>
    <row r="115" spans="1:25" s="16" customFormat="1">
      <c r="A115" s="28">
        <f>IF(ISBLANK(#REF!),"",IF(ISNUMBER(A114),A114+1,1))</f>
        <v>105</v>
      </c>
      <c r="B115" s="16" t="s">
        <v>327</v>
      </c>
      <c r="C115" s="16" t="s">
        <v>158</v>
      </c>
      <c r="D115" s="16" t="s">
        <v>328</v>
      </c>
      <c r="E115" s="16" t="s">
        <v>69</v>
      </c>
      <c r="F115" s="88">
        <v>37776</v>
      </c>
      <c r="G115" s="54">
        <v>13.2</v>
      </c>
      <c r="H115" s="16">
        <v>7</v>
      </c>
      <c r="I115" s="16">
        <v>11</v>
      </c>
      <c r="J115" s="16">
        <v>8</v>
      </c>
      <c r="K115" s="16">
        <v>0</v>
      </c>
      <c r="L115" s="16">
        <v>0</v>
      </c>
      <c r="M115" s="16">
        <v>0</v>
      </c>
      <c r="N115" s="26"/>
      <c r="O115" s="87"/>
      <c r="P115" s="17"/>
      <c r="Q115" s="17"/>
      <c r="R115" s="23">
        <f>IF(ISBLANK(#REF!),"",IF(E115="ΤΕΕ-ΤΕΛ-ΕΠΛ-ΕΠΑΛ",IF(G115&gt;10,ROUND(0.5*(G115-10),2),0),IF(E115="ΙΕΚ-Τάξη μαθητείας ΕΠΑΛ",IF(G115&gt;10,ROUND(0.85*(G115-10),2),0))))</f>
        <v>1.6</v>
      </c>
      <c r="S115" s="23">
        <f>IF(ISBLANK(#REF!),"",MIN(3,0.5*INT((H115*12+I115+ROUND(J115/30,0))/6)))</f>
        <v>3</v>
      </c>
      <c r="T115" s="23">
        <f>IF(ISBLANK(#REF!),"",0.25*(K115*12+L115+ROUND(M115/30,0)))</f>
        <v>0</v>
      </c>
      <c r="U115" s="27">
        <f>IF(ISBLANK(#REF!),"",IF(N115&gt;=67%,7,0))</f>
        <v>0</v>
      </c>
      <c r="V115" s="27">
        <f>IF(ISBLANK(#REF!),"",IF(O115&gt;=1,7,0))</f>
        <v>0</v>
      </c>
      <c r="W115" s="27">
        <f>IF(ISBLANK(#REF!),"",IF(P115="ΠΟΛΥΤΕΚΝΟΣ",7,IF(P115="ΤΡΙΤΕΚΝΟΣ",3,0)))</f>
        <v>0</v>
      </c>
      <c r="X115" s="27">
        <f>IF(ISBLANK(#REF!),"",MAX(U115:W115))</f>
        <v>0</v>
      </c>
      <c r="Y115" s="181">
        <f>IF(ISBLANK(#REF!),"",SUM(R115:T115,X115))</f>
        <v>4.5999999999999996</v>
      </c>
    </row>
    <row r="116" spans="1:25" s="8" customFormat="1">
      <c r="A116" s="28">
        <f>IF(ISBLANK(#REF!),"",IF(ISNUMBER(A115),A115+1,1))</f>
        <v>106</v>
      </c>
      <c r="B116" s="16" t="s">
        <v>230</v>
      </c>
      <c r="C116" s="16" t="s">
        <v>231</v>
      </c>
      <c r="D116" s="16" t="s">
        <v>191</v>
      </c>
      <c r="E116" s="16" t="s">
        <v>69</v>
      </c>
      <c r="F116" s="88">
        <v>41075</v>
      </c>
      <c r="G116" s="54">
        <v>19.181000000000001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26"/>
      <c r="O116" s="87"/>
      <c r="P116" s="17"/>
      <c r="Q116" s="17"/>
      <c r="R116" s="23">
        <f>IF(ISBLANK(#REF!),"",IF(E116="ΤΕΕ-ΤΕΛ-ΕΠΛ-ΕΠΑΛ",IF(G116&gt;10,ROUND(0.5*(G116-10),2),0),IF(E116="ΙΕΚ-Τάξη μαθητείας ΕΠΑΛ",IF(G116&gt;10,ROUND(0.85*(G116-10),2),0))))</f>
        <v>4.59</v>
      </c>
      <c r="S116" s="23">
        <f>IF(ISBLANK(#REF!),"",MIN(3,0.5*INT((H116*12+I116+ROUND(J116/30,0))/6)))</f>
        <v>0</v>
      </c>
      <c r="T116" s="23">
        <f>IF(ISBLANK(#REF!),"",0.25*(K116*12+L116+ROUND(M116/30,0)))</f>
        <v>0</v>
      </c>
      <c r="U116" s="27">
        <f>IF(ISBLANK(#REF!),"",IF(N116&gt;=67%,7,0))</f>
        <v>0</v>
      </c>
      <c r="V116" s="27">
        <f>IF(ISBLANK(#REF!),"",IF(O116&gt;=1,7,0))</f>
        <v>0</v>
      </c>
      <c r="W116" s="27">
        <f>IF(ISBLANK(#REF!),"",IF(P116="ΠΟΛΥΤΕΚΝΟΣ",7,IF(P116="ΤΡΙΤΕΚΝΟΣ",3,0)))</f>
        <v>0</v>
      </c>
      <c r="X116" s="27">
        <f>IF(ISBLANK(#REF!),"",MAX(U116:W116))</f>
        <v>0</v>
      </c>
      <c r="Y116" s="181">
        <f>IF(ISBLANK(#REF!),"",SUM(R116:T116,X116))</f>
        <v>4.59</v>
      </c>
    </row>
    <row r="117" spans="1:25" s="8" customFormat="1">
      <c r="A117" s="28">
        <f>IF(ISBLANK(#REF!),"",IF(ISNUMBER(A116),A116+1,1))</f>
        <v>107</v>
      </c>
      <c r="B117" s="16" t="s">
        <v>307</v>
      </c>
      <c r="C117" s="16" t="s">
        <v>308</v>
      </c>
      <c r="D117" s="8" t="s">
        <v>96</v>
      </c>
      <c r="E117" s="16" t="s">
        <v>69</v>
      </c>
      <c r="F117" s="88">
        <v>35600</v>
      </c>
      <c r="G117" s="54">
        <v>13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26"/>
      <c r="O117" s="87"/>
      <c r="P117" s="17" t="s">
        <v>31</v>
      </c>
      <c r="Q117" s="17"/>
      <c r="R117" s="23">
        <f>IF(ISBLANK(#REF!),"",IF(E117="ΤΕΕ-ΤΕΛ-ΕΠΛ-ΕΠΑΛ",IF(G117&gt;10,ROUND(0.5*(G117-10),2),0),IF(E117="ΙΕΚ-Τάξη μαθητείας ΕΠΑΛ",IF(G117&gt;10,ROUND(0.85*(G117-10),2),0))))</f>
        <v>1.5</v>
      </c>
      <c r="S117" s="23">
        <f>IF(ISBLANK(#REF!),"",MIN(3,0.5*INT((H117*12+I117+ROUND(J117/30,0))/6)))</f>
        <v>0</v>
      </c>
      <c r="T117" s="23">
        <f>IF(ISBLANK(#REF!),"",0.25*(K117*12+L117+ROUND(M117/30,0)))</f>
        <v>0</v>
      </c>
      <c r="U117" s="27">
        <f>IF(ISBLANK(#REF!),"",IF(N117&gt;=67%,7,0))</f>
        <v>0</v>
      </c>
      <c r="V117" s="27">
        <f>IF(ISBLANK(#REF!),"",IF(O117&gt;=1,7,0))</f>
        <v>0</v>
      </c>
      <c r="W117" s="27">
        <f>IF(ISBLANK(#REF!),"",IF(P117="ΠΟΛΥΤΕΚΝΟΣ",7,IF(P117="ΤΡΙΤΕΚΝΟΣ",3,0)))</f>
        <v>3</v>
      </c>
      <c r="X117" s="27">
        <f>IF(ISBLANK(#REF!),"",MAX(U117:W117))</f>
        <v>3</v>
      </c>
      <c r="Y117" s="181">
        <f>IF(ISBLANK(#REF!),"",SUM(R117:T117,X117))</f>
        <v>4.5</v>
      </c>
    </row>
    <row r="118" spans="1:25" s="8" customFormat="1">
      <c r="A118" s="28">
        <f>IF(ISBLANK(#REF!),"",IF(ISNUMBER(A117),A117+1,1))</f>
        <v>108</v>
      </c>
      <c r="B118" s="16" t="s">
        <v>272</v>
      </c>
      <c r="C118" s="16" t="s">
        <v>116</v>
      </c>
      <c r="D118" s="16" t="s">
        <v>273</v>
      </c>
      <c r="E118" s="16" t="s">
        <v>69</v>
      </c>
      <c r="F118" s="88">
        <v>38139</v>
      </c>
      <c r="G118" s="54">
        <v>17</v>
      </c>
      <c r="H118" s="16">
        <v>0</v>
      </c>
      <c r="I118" s="16">
        <v>0</v>
      </c>
      <c r="J118" s="16">
        <v>0</v>
      </c>
      <c r="K118" s="16">
        <v>0</v>
      </c>
      <c r="L118" s="16">
        <v>4</v>
      </c>
      <c r="M118" s="16">
        <v>10</v>
      </c>
      <c r="N118" s="26"/>
      <c r="O118" s="87"/>
      <c r="P118" s="17"/>
      <c r="Q118" s="17"/>
      <c r="R118" s="23">
        <f>IF(ISBLANK(#REF!),"",IF(E118="ΤΕΕ-ΤΕΛ-ΕΠΛ-ΕΠΑΛ",IF(G118&gt;10,ROUND(0.5*(G118-10),2),0),IF(E118="ΙΕΚ-Τάξη μαθητείας ΕΠΑΛ",IF(G118&gt;10,ROUND(0.85*(G118-10),2),0))))</f>
        <v>3.5</v>
      </c>
      <c r="S118" s="23">
        <f>IF(ISBLANK(#REF!),"",MIN(3,0.5*INT((H118*12+I118+ROUND(J118/30,0))/6)))</f>
        <v>0</v>
      </c>
      <c r="T118" s="23">
        <f>IF(ISBLANK(#REF!),"",0.25*(K118*12+L118+ROUND(M118/30,0)))</f>
        <v>1</v>
      </c>
      <c r="U118" s="27">
        <f>IF(ISBLANK(#REF!),"",IF(N118&gt;=67%,7,0))</f>
        <v>0</v>
      </c>
      <c r="V118" s="27">
        <f>IF(ISBLANK(#REF!),"",IF(O118&gt;=1,7,0))</f>
        <v>0</v>
      </c>
      <c r="W118" s="27">
        <f>IF(ISBLANK(#REF!),"",IF(P118="ΠΟΛΥΤΕΚΝΟΣ",7,IF(P118="ΤΡΙΤΕΚΝΟΣ",3,0)))</f>
        <v>0</v>
      </c>
      <c r="X118" s="27">
        <f>IF(ISBLANK(#REF!),"",MAX(U118:W118))</f>
        <v>0</v>
      </c>
      <c r="Y118" s="181">
        <f>IF(ISBLANK(#REF!),"",SUM(R118:T118,X118))</f>
        <v>4.5</v>
      </c>
    </row>
    <row r="119" spans="1:25" s="16" customFormat="1">
      <c r="A119" s="28">
        <f>IF(ISBLANK(#REF!),"",IF(ISNUMBER(A118),A118+1,1))</f>
        <v>109</v>
      </c>
      <c r="B119" s="16" t="s">
        <v>156</v>
      </c>
      <c r="C119" s="16" t="s">
        <v>132</v>
      </c>
      <c r="D119" s="16" t="s">
        <v>107</v>
      </c>
      <c r="E119" s="16" t="s">
        <v>69</v>
      </c>
      <c r="F119" s="88">
        <v>39993</v>
      </c>
      <c r="G119" s="54">
        <v>19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26"/>
      <c r="O119" s="87"/>
      <c r="P119" s="17"/>
      <c r="Q119" s="17"/>
      <c r="R119" s="23">
        <f>IF(ISBLANK(#REF!),"",IF(E119="ΤΕΕ-ΤΕΛ-ΕΠΛ-ΕΠΑΛ",IF(G119&gt;10,ROUND(0.5*(G119-10),2),0),IF(E119="ΙΕΚ-Τάξη μαθητείας ΕΠΑΛ",IF(G119&gt;10,ROUND(0.85*(G119-10),2),0))))</f>
        <v>4.5</v>
      </c>
      <c r="S119" s="23">
        <f>IF(ISBLANK(#REF!),"",MIN(3,0.5*INT((H119*12+I119+ROUND(J119/30,0))/6)))</f>
        <v>0</v>
      </c>
      <c r="T119" s="23">
        <f>IF(ISBLANK(#REF!),"",0.25*(K119*12+L119+ROUND(M119/30,0)))</f>
        <v>0</v>
      </c>
      <c r="U119" s="27">
        <f>IF(ISBLANK(#REF!),"",IF(N119&gt;=67%,7,0))</f>
        <v>0</v>
      </c>
      <c r="V119" s="27">
        <f>IF(ISBLANK(#REF!),"",IF(O119&gt;=1,7,0))</f>
        <v>0</v>
      </c>
      <c r="W119" s="27">
        <f>IF(ISBLANK(#REF!),"",IF(P119="ΠΟΛΥΤΕΚΝΟΣ",7,IF(P119="ΤΡΙΤΕΚΝΟΣ",3,0)))</f>
        <v>0</v>
      </c>
      <c r="X119" s="27">
        <f>IF(ISBLANK(#REF!),"",MAX(U119:W119))</f>
        <v>0</v>
      </c>
      <c r="Y119" s="181">
        <f>IF(ISBLANK(#REF!),"",SUM(R119:T119,X119))</f>
        <v>4.5</v>
      </c>
    </row>
    <row r="120" spans="1:25" s="8" customFormat="1">
      <c r="A120" s="28">
        <f>IF(ISBLANK(#REF!),"",IF(ISNUMBER(A119),A119+1,1))</f>
        <v>110</v>
      </c>
      <c r="B120" s="16" t="s">
        <v>312</v>
      </c>
      <c r="C120" s="16" t="s">
        <v>251</v>
      </c>
      <c r="D120" s="16" t="s">
        <v>313</v>
      </c>
      <c r="E120" s="16" t="s">
        <v>69</v>
      </c>
      <c r="F120" s="88">
        <v>41439</v>
      </c>
      <c r="G120" s="54">
        <v>18.545000000000002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26"/>
      <c r="O120" s="87"/>
      <c r="P120" s="17"/>
      <c r="Q120" s="17"/>
      <c r="R120" s="23">
        <f>IF(ISBLANK(#REF!),"",IF(E120="ΤΕΕ-ΤΕΛ-ΕΠΛ-ΕΠΑΛ",IF(G120&gt;10,ROUND(0.5*(G120-10),2),0),IF(E120="ΙΕΚ-Τάξη μαθητείας ΕΠΑΛ",IF(G120&gt;10,ROUND(0.85*(G120-10),2),0))))</f>
        <v>4.2699999999999996</v>
      </c>
      <c r="S120" s="23">
        <f>IF(ISBLANK(#REF!),"",MIN(3,0.5*INT((H120*12+I120+ROUND(J120/30,0))/6)))</f>
        <v>0</v>
      </c>
      <c r="T120" s="23">
        <f>IF(ISBLANK(#REF!),"",0.25*(K120*12+L120+ROUND(M120/30,0)))</f>
        <v>0</v>
      </c>
      <c r="U120" s="27">
        <f>IF(ISBLANK(#REF!),"",IF(N120&gt;=67%,7,0))</f>
        <v>0</v>
      </c>
      <c r="V120" s="27">
        <f>IF(ISBLANK(#REF!),"",IF(O120&gt;=1,7,0))</f>
        <v>0</v>
      </c>
      <c r="W120" s="27">
        <f>IF(ISBLANK(#REF!),"",IF(P120="ΠΟΛΥΤΕΚΝΟΣ",7,IF(P120="ΤΡΙΤΕΚΝΟΣ",3,0)))</f>
        <v>0</v>
      </c>
      <c r="X120" s="27">
        <f>IF(ISBLANK(#REF!),"",MAX(U120:W120))</f>
        <v>0</v>
      </c>
      <c r="Y120" s="181">
        <f>IF(ISBLANK(#REF!),"",SUM(R120:T120,X120))</f>
        <v>4.2699999999999996</v>
      </c>
    </row>
    <row r="121" spans="1:25" s="8" customFormat="1">
      <c r="A121" s="28">
        <f>IF(ISBLANK(#REF!),"",IF(ISNUMBER(A120),A120+1,1))</f>
        <v>111</v>
      </c>
      <c r="B121" s="16" t="s">
        <v>185</v>
      </c>
      <c r="C121" s="16" t="s">
        <v>186</v>
      </c>
      <c r="D121" s="16" t="s">
        <v>112</v>
      </c>
      <c r="E121" s="16" t="s">
        <v>69</v>
      </c>
      <c r="F121" s="88">
        <v>41808</v>
      </c>
      <c r="G121" s="54">
        <v>18.545000000000002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26"/>
      <c r="O121" s="87"/>
      <c r="P121" s="17"/>
      <c r="Q121" s="17"/>
      <c r="R121" s="23">
        <f>IF(ISBLANK(#REF!),"",IF(E121="ΤΕΕ-ΤΕΛ-ΕΠΛ-ΕΠΑΛ",IF(G121&gt;10,ROUND(0.5*(G121-10),2),0),IF(E121="ΙΕΚ-Τάξη μαθητείας ΕΠΑΛ",IF(G121&gt;10,ROUND(0.85*(G121-10),2),0))))</f>
        <v>4.2699999999999996</v>
      </c>
      <c r="S121" s="23">
        <f>IF(ISBLANK(#REF!),"",MIN(3,0.5*INT((H121*12+I121+ROUND(J121/30,0))/6)))</f>
        <v>0</v>
      </c>
      <c r="T121" s="23">
        <f>IF(ISBLANK(#REF!),"",0.25*(K121*12+L121+ROUND(M121/30,0)))</f>
        <v>0</v>
      </c>
      <c r="U121" s="27">
        <f>IF(ISBLANK(#REF!),"",IF(N121&gt;=67%,7,0))</f>
        <v>0</v>
      </c>
      <c r="V121" s="27">
        <f>IF(ISBLANK(#REF!),"",IF(O121&gt;=1,7,0))</f>
        <v>0</v>
      </c>
      <c r="W121" s="27">
        <f>IF(ISBLANK(#REF!),"",IF(P121="ΠΟΛΥΤΕΚΝΟΣ",7,IF(P121="ΤΡΙΤΕΚΝΟΣ",3,0)))</f>
        <v>0</v>
      </c>
      <c r="X121" s="27">
        <f>IF(ISBLANK(#REF!),"",MAX(U121:W121))</f>
        <v>0</v>
      </c>
      <c r="Y121" s="181">
        <f>IF(ISBLANK(#REF!),"",SUM(R121:T121,X121))</f>
        <v>4.2699999999999996</v>
      </c>
    </row>
    <row r="122" spans="1:25" s="16" customFormat="1">
      <c r="A122" s="28">
        <f>IF(ISBLANK(#REF!),"",IF(ISNUMBER(A121),A121+1,1))</f>
        <v>112</v>
      </c>
      <c r="B122" s="16" t="s">
        <v>248</v>
      </c>
      <c r="C122" s="16" t="s">
        <v>249</v>
      </c>
      <c r="D122" s="16" t="s">
        <v>107</v>
      </c>
      <c r="E122" s="16" t="s">
        <v>74</v>
      </c>
      <c r="F122" s="88">
        <v>40056</v>
      </c>
      <c r="G122" s="54">
        <v>15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26"/>
      <c r="O122" s="87"/>
      <c r="P122" s="17"/>
      <c r="Q122" s="17"/>
      <c r="R122" s="23">
        <f>IF(ISBLANK(#REF!),"",IF(E122="ΤΕΕ-ΤΕΛ-ΕΠΛ-ΕΠΑΛ",IF(G122&gt;10,ROUND(0.5*(G122-10),2),0),IF(E122="ΙΕΚ-Τάξη μαθητείας ΕΠΑΛ",IF(G122&gt;10,ROUND(0.85*(G122-10),2),0))))</f>
        <v>4.25</v>
      </c>
      <c r="S122" s="23">
        <f>IF(ISBLANK(#REF!),"",MIN(3,0.5*INT((H122*12+I122+ROUND(J122/30,0))/6)))</f>
        <v>0</v>
      </c>
      <c r="T122" s="23">
        <f>IF(ISBLANK(#REF!),"",0.25*(K122*12+L122+ROUND(M122/30,0)))</f>
        <v>0</v>
      </c>
      <c r="U122" s="27">
        <f>IF(ISBLANK(#REF!),"",IF(N122&gt;=67%,7,0))</f>
        <v>0</v>
      </c>
      <c r="V122" s="27">
        <f>IF(ISBLANK(#REF!),"",IF(O122&gt;=1,7,0))</f>
        <v>0</v>
      </c>
      <c r="W122" s="27">
        <f>IF(ISBLANK(#REF!),"",IF(P122="ΠΟΛΥΤΕΚΝΟΣ",7,IF(P122="ΤΡΙΤΕΚΝΟΣ",3,0)))</f>
        <v>0</v>
      </c>
      <c r="X122" s="27">
        <f>IF(ISBLANK(#REF!),"",MAX(U122:W122))</f>
        <v>0</v>
      </c>
      <c r="Y122" s="181">
        <f>IF(ISBLANK(#REF!),"",SUM(R122:T122,X122))</f>
        <v>4.25</v>
      </c>
    </row>
    <row r="123" spans="1:25" s="8" customFormat="1">
      <c r="A123" s="28">
        <f>IF(ISBLANK(#REF!),"",IF(ISNUMBER(A122),A122+1,1))</f>
        <v>113</v>
      </c>
      <c r="B123" s="16" t="s">
        <v>121</v>
      </c>
      <c r="C123" s="16" t="s">
        <v>116</v>
      </c>
      <c r="D123" s="16" t="s">
        <v>122</v>
      </c>
      <c r="E123" s="16" t="s">
        <v>74</v>
      </c>
      <c r="F123" s="88">
        <v>41263</v>
      </c>
      <c r="G123" s="54">
        <v>15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9"/>
      <c r="O123" s="86"/>
      <c r="P123" s="17"/>
      <c r="Q123" s="17"/>
      <c r="R123" s="23">
        <f>IF(ISBLANK(#REF!),"",IF(E123="ΤΕΕ-ΤΕΛ-ΕΠΛ-ΕΠΑΛ",IF(G123&gt;10,ROUND(0.5*(G123-10),2),0),IF(E123="ΙΕΚ-Τάξη μαθητείας ΕΠΑΛ",IF(G123&gt;10,ROUND(0.85*(G123-10),2),0))))</f>
        <v>4.25</v>
      </c>
      <c r="S123" s="23">
        <f>IF(ISBLANK(#REF!),"",MIN(3,0.5*INT((H123*12+I123+ROUND(J123/30,0))/6)))</f>
        <v>0</v>
      </c>
      <c r="T123" s="23">
        <f>IF(ISBLANK(#REF!),"",0.25*(K123*12+L123+ROUND(M123/30,0)))</f>
        <v>0</v>
      </c>
      <c r="U123" s="27">
        <f>IF(ISBLANK(#REF!),"",IF(N123&gt;=67%,7,0))</f>
        <v>0</v>
      </c>
      <c r="V123" s="27">
        <f>IF(ISBLANK(#REF!),"",IF(O123&gt;=1,7,0))</f>
        <v>0</v>
      </c>
      <c r="W123" s="27">
        <f>IF(ISBLANK(#REF!),"",IF(P123="ΠΟΛΥΤΕΚΝΟΣ",7,IF(P123="ΤΡΙΤΕΚΝΟΣ",3,0)))</f>
        <v>0</v>
      </c>
      <c r="X123" s="27">
        <f>IF(ISBLANK(#REF!),"",MAX(U123:W123))</f>
        <v>0</v>
      </c>
      <c r="Y123" s="181">
        <f>IF(ISBLANK(#REF!),"",SUM(R123:T123,X123))</f>
        <v>4.25</v>
      </c>
    </row>
    <row r="124" spans="1:25" s="8" customFormat="1">
      <c r="A124" s="28">
        <f>IF(ISBLANK(#REF!),"",IF(ISNUMBER(A123),A123+1,1))</f>
        <v>114</v>
      </c>
      <c r="B124" s="16" t="s">
        <v>316</v>
      </c>
      <c r="C124" s="16" t="s">
        <v>317</v>
      </c>
      <c r="D124" s="16" t="s">
        <v>130</v>
      </c>
      <c r="E124" s="16" t="s">
        <v>69</v>
      </c>
      <c r="F124" s="88">
        <v>36327</v>
      </c>
      <c r="G124" s="54">
        <v>12.465999999999999</v>
      </c>
      <c r="H124" s="16">
        <v>4</v>
      </c>
      <c r="I124" s="16">
        <v>11</v>
      </c>
      <c r="J124" s="16">
        <v>11</v>
      </c>
      <c r="K124" s="16">
        <v>0</v>
      </c>
      <c r="L124" s="16">
        <v>0</v>
      </c>
      <c r="M124" s="16">
        <v>0</v>
      </c>
      <c r="N124" s="26"/>
      <c r="O124" s="87"/>
      <c r="P124" s="17"/>
      <c r="Q124" s="17"/>
      <c r="R124" s="23">
        <f>IF(ISBLANK(#REF!),"",IF(E124="ΤΕΕ-ΤΕΛ-ΕΠΛ-ΕΠΑΛ",IF(G124&gt;10,ROUND(0.5*(G124-10),2),0),IF(E124="ΙΕΚ-Τάξη μαθητείας ΕΠΑΛ",IF(G124&gt;10,ROUND(0.85*(G124-10),2),0))))</f>
        <v>1.23</v>
      </c>
      <c r="S124" s="23">
        <f>IF(ISBLANK(#REF!),"",MIN(3,0.5*INT((H124*12+I124+ROUND(J124/30,0))/6)))</f>
        <v>3</v>
      </c>
      <c r="T124" s="23">
        <f>IF(ISBLANK(#REF!),"",0.25*(K124*12+L124+ROUND(M124/30,0)))</f>
        <v>0</v>
      </c>
      <c r="U124" s="27">
        <f>IF(ISBLANK(#REF!),"",IF(N124&gt;=67%,7,0))</f>
        <v>0</v>
      </c>
      <c r="V124" s="27">
        <f>IF(ISBLANK(#REF!),"",IF(O124&gt;=1,7,0))</f>
        <v>0</v>
      </c>
      <c r="W124" s="27">
        <f>IF(ISBLANK(#REF!),"",IF(P124="ΠΟΛΥΤΕΚΝΟΣ",7,IF(P124="ΤΡΙΤΕΚΝΟΣ",3,0)))</f>
        <v>0</v>
      </c>
      <c r="X124" s="27">
        <f>IF(ISBLANK(#REF!),"",MAX(U124:W124))</f>
        <v>0</v>
      </c>
      <c r="Y124" s="181">
        <f>IF(ISBLANK(#REF!),"",SUM(R124:T124,X124))</f>
        <v>4.2300000000000004</v>
      </c>
    </row>
    <row r="125" spans="1:25" s="8" customFormat="1">
      <c r="A125" s="28">
        <f>IF(ISBLANK(#REF!),"",IF(ISNUMBER(A124),A124+1,1))</f>
        <v>115</v>
      </c>
      <c r="B125" s="16" t="s">
        <v>181</v>
      </c>
      <c r="C125" s="16" t="s">
        <v>182</v>
      </c>
      <c r="D125" s="16" t="s">
        <v>155</v>
      </c>
      <c r="E125" s="16" t="s">
        <v>74</v>
      </c>
      <c r="F125" s="88">
        <v>42062</v>
      </c>
      <c r="G125" s="54">
        <v>12</v>
      </c>
      <c r="H125" s="16">
        <v>0</v>
      </c>
      <c r="I125" s="16">
        <v>0</v>
      </c>
      <c r="J125" s="16">
        <v>0</v>
      </c>
      <c r="K125" s="16">
        <v>0</v>
      </c>
      <c r="L125" s="16">
        <v>9</v>
      </c>
      <c r="M125" s="16">
        <v>26</v>
      </c>
      <c r="N125" s="26"/>
      <c r="O125" s="87"/>
      <c r="P125" s="17"/>
      <c r="Q125" s="17"/>
      <c r="R125" s="23">
        <f>IF(ISBLANK(#REF!),"",IF(E125="ΤΕΕ-ΤΕΛ-ΕΠΛ-ΕΠΑΛ",IF(G125&gt;10,ROUND(0.5*(G125-10),2),0),IF(E125="ΙΕΚ-Τάξη μαθητείας ΕΠΑΛ",IF(G125&gt;10,ROUND(0.85*(G125-10),2),0))))</f>
        <v>1.7</v>
      </c>
      <c r="S125" s="23">
        <f>IF(ISBLANK(#REF!),"",MIN(3,0.5*INT((H125*12+I125+ROUND(J125/30,0))/6)))</f>
        <v>0</v>
      </c>
      <c r="T125" s="23">
        <f>IF(ISBLANK(#REF!),"",0.25*(K125*12+L125+ROUND(M125/30,0)))</f>
        <v>2.5</v>
      </c>
      <c r="U125" s="27">
        <f>IF(ISBLANK(#REF!),"",IF(N125&gt;=67%,7,0))</f>
        <v>0</v>
      </c>
      <c r="V125" s="27">
        <f>IF(ISBLANK(#REF!),"",IF(O125&gt;=1,7,0))</f>
        <v>0</v>
      </c>
      <c r="W125" s="27">
        <f>IF(ISBLANK(#REF!),"",IF(P125="ΠΟΛΥΤΕΚΝΟΣ",7,IF(P125="ΤΡΙΤΕΚΝΟΣ",3,0)))</f>
        <v>0</v>
      </c>
      <c r="X125" s="27">
        <f>IF(ISBLANK(#REF!),"",MAX(U125:W125))</f>
        <v>0</v>
      </c>
      <c r="Y125" s="181">
        <f>IF(ISBLANK(#REF!),"",SUM(R125:T125,X125))</f>
        <v>4.2</v>
      </c>
    </row>
    <row r="126" spans="1:25" s="8" customFormat="1">
      <c r="A126" s="28">
        <f>IF(ISBLANK(#REF!),"",IF(ISNUMBER(A125),A125+1,1))</f>
        <v>116</v>
      </c>
      <c r="B126" s="16" t="s">
        <v>179</v>
      </c>
      <c r="C126" s="16" t="s">
        <v>132</v>
      </c>
      <c r="D126" s="16" t="s">
        <v>180</v>
      </c>
      <c r="E126" s="16" t="s">
        <v>69</v>
      </c>
      <c r="F126" s="88">
        <v>35600</v>
      </c>
      <c r="G126" s="54">
        <v>17.332999999999998</v>
      </c>
      <c r="H126" s="16">
        <v>0</v>
      </c>
      <c r="I126" s="16">
        <v>10</v>
      </c>
      <c r="J126" s="16">
        <v>27</v>
      </c>
      <c r="K126" s="16">
        <v>0</v>
      </c>
      <c r="L126" s="16">
        <v>0</v>
      </c>
      <c r="M126" s="16">
        <v>0</v>
      </c>
      <c r="N126" s="26"/>
      <c r="O126" s="87"/>
      <c r="P126" s="17"/>
      <c r="Q126" s="17"/>
      <c r="R126" s="23">
        <f>IF(ISBLANK(#REF!),"",IF(E126="ΤΕΕ-ΤΕΛ-ΕΠΛ-ΕΠΑΛ",IF(G126&gt;10,ROUND(0.5*(G126-10),2),0),IF(E126="ΙΕΚ-Τάξη μαθητείας ΕΠΑΛ",IF(G126&gt;10,ROUND(0.85*(G126-10),2),0))))</f>
        <v>3.67</v>
      </c>
      <c r="S126" s="23">
        <f>IF(ISBLANK(#REF!),"",MIN(3,0.5*INT((H126*12+I126+ROUND(J126/30,0))/6)))</f>
        <v>0.5</v>
      </c>
      <c r="T126" s="23">
        <f>IF(ISBLANK(#REF!),"",0.25*(K126*12+L126+ROUND(M126/30,0)))</f>
        <v>0</v>
      </c>
      <c r="U126" s="27">
        <f>IF(ISBLANK(#REF!),"",IF(N126&gt;=67%,7,0))</f>
        <v>0</v>
      </c>
      <c r="V126" s="27">
        <f>IF(ISBLANK(#REF!),"",IF(O126&gt;=1,7,0))</f>
        <v>0</v>
      </c>
      <c r="W126" s="27">
        <f>IF(ISBLANK(#REF!),"",IF(P126="ΠΟΛΥΤΕΚΝΟΣ",7,IF(P126="ΤΡΙΤΕΚΝΟΣ",3,0)))</f>
        <v>0</v>
      </c>
      <c r="X126" s="27">
        <f>IF(ISBLANK(#REF!),"",MAX(U126:W126))</f>
        <v>0</v>
      </c>
      <c r="Y126" s="181">
        <f>IF(ISBLANK(#REF!),"",SUM(R126:T126,X126))</f>
        <v>4.17</v>
      </c>
    </row>
    <row r="127" spans="1:25" s="16" customFormat="1">
      <c r="A127" s="28">
        <f>IF(ISBLANK(#REF!),"",IF(ISNUMBER(A126),A126+1,1))</f>
        <v>117</v>
      </c>
      <c r="B127" s="16" t="s">
        <v>337</v>
      </c>
      <c r="C127" s="16" t="s">
        <v>164</v>
      </c>
      <c r="D127" s="16" t="s">
        <v>167</v>
      </c>
      <c r="E127" s="16" t="s">
        <v>74</v>
      </c>
      <c r="F127" s="88">
        <v>40431</v>
      </c>
      <c r="G127" s="54">
        <v>11</v>
      </c>
      <c r="H127" s="16">
        <v>0</v>
      </c>
      <c r="I127" s="16">
        <v>0</v>
      </c>
      <c r="J127" s="16">
        <v>0</v>
      </c>
      <c r="K127" s="16">
        <v>1</v>
      </c>
      <c r="L127" s="16">
        <v>0</v>
      </c>
      <c r="M127" s="16">
        <v>27</v>
      </c>
      <c r="N127" s="26"/>
      <c r="O127" s="87"/>
      <c r="P127" s="17"/>
      <c r="Q127" s="17"/>
      <c r="R127" s="23">
        <f>IF(ISBLANK(#REF!),"",IF(E127="ΤΕΕ-ΤΕΛ-ΕΠΛ-ΕΠΑΛ",IF(G127&gt;10,ROUND(0.5*(G127-10),2),0),IF(E127="ΙΕΚ-Τάξη μαθητείας ΕΠΑΛ",IF(G127&gt;10,ROUND(0.85*(G127-10),2),0))))</f>
        <v>0.85</v>
      </c>
      <c r="S127" s="23">
        <f>IF(ISBLANK(#REF!),"",MIN(3,0.5*INT((H127*12+I127+ROUND(J127/30,0))/6)))</f>
        <v>0</v>
      </c>
      <c r="T127" s="23">
        <f>IF(ISBLANK(#REF!),"",0.25*(K127*12+L127+ROUND(M127/30,0)))</f>
        <v>3.25</v>
      </c>
      <c r="U127" s="27">
        <f>IF(ISBLANK(#REF!),"",IF(N127&gt;=67%,7,0))</f>
        <v>0</v>
      </c>
      <c r="V127" s="27">
        <f>IF(ISBLANK(#REF!),"",IF(O127&gt;=1,7,0))</f>
        <v>0</v>
      </c>
      <c r="W127" s="27">
        <f>IF(ISBLANK(#REF!),"",IF(P127="ΠΟΛΥΤΕΚΝΟΣ",7,IF(P127="ΤΡΙΤΕΚΝΟΣ",3,0)))</f>
        <v>0</v>
      </c>
      <c r="X127" s="27">
        <f>IF(ISBLANK(#REF!),"",MAX(U127:W127))</f>
        <v>0</v>
      </c>
      <c r="Y127" s="181">
        <f>IF(ISBLANK(#REF!),"",SUM(R127:T127,X127))</f>
        <v>4.0999999999999996</v>
      </c>
    </row>
    <row r="128" spans="1:25" s="8" customFormat="1">
      <c r="A128" s="28">
        <f>IF(ISBLANK(#REF!),"",IF(ISNUMBER(A127),A127+1,1))</f>
        <v>118</v>
      </c>
      <c r="B128" s="16" t="s">
        <v>343</v>
      </c>
      <c r="C128" s="16" t="s">
        <v>120</v>
      </c>
      <c r="D128" s="16" t="s">
        <v>273</v>
      </c>
      <c r="E128" s="16" t="s">
        <v>69</v>
      </c>
      <c r="F128" s="88">
        <v>35604</v>
      </c>
      <c r="G128" s="54">
        <v>16.2</v>
      </c>
      <c r="H128" s="16">
        <v>0</v>
      </c>
      <c r="I128" s="16">
        <v>0</v>
      </c>
      <c r="J128" s="16">
        <v>0</v>
      </c>
      <c r="K128" s="16">
        <v>0</v>
      </c>
      <c r="L128" s="16">
        <v>4</v>
      </c>
      <c r="M128" s="16">
        <v>7</v>
      </c>
      <c r="N128" s="26"/>
      <c r="O128" s="87"/>
      <c r="P128" s="17"/>
      <c r="Q128" s="17"/>
      <c r="R128" s="23">
        <f>IF(ISBLANK(#REF!),"",IF(E128="ΤΕΕ-ΤΕΛ-ΕΠΛ-ΕΠΑΛ",IF(G128&gt;10,ROUND(0.5*(G128-10),2),0),IF(E128="ΙΕΚ-Τάξη μαθητείας ΕΠΑΛ",IF(G128&gt;10,ROUND(0.85*(G128-10),2),0))))</f>
        <v>3.1</v>
      </c>
      <c r="S128" s="23">
        <f>IF(ISBLANK(#REF!),"",MIN(3,0.5*INT((H128*12+I128+ROUND(J128/30,0))/6)))</f>
        <v>0</v>
      </c>
      <c r="T128" s="23">
        <f>IF(ISBLANK(#REF!),"",0.25*(K128*12+L128+ROUND(M128/30,0)))</f>
        <v>1</v>
      </c>
      <c r="U128" s="27">
        <f>IF(ISBLANK(#REF!),"",IF(N128&gt;=67%,7,0))</f>
        <v>0</v>
      </c>
      <c r="V128" s="27">
        <f>IF(ISBLANK(#REF!),"",IF(O128&gt;=1,7,0))</f>
        <v>0</v>
      </c>
      <c r="W128" s="27">
        <f>IF(ISBLANK(#REF!),"",IF(P128="ΠΟΛΥΤΕΚΝΟΣ",7,IF(P128="ΤΡΙΤΕΚΝΟΣ",3,0)))</f>
        <v>0</v>
      </c>
      <c r="X128" s="27">
        <f>IF(ISBLANK(#REF!),"",MAX(U128:W128))</f>
        <v>0</v>
      </c>
      <c r="Y128" s="181">
        <f>IF(ISBLANK(#REF!),"",SUM(R128:T128,X128))</f>
        <v>4.0999999999999996</v>
      </c>
    </row>
    <row r="129" spans="1:26" s="89" customFormat="1">
      <c r="A129" s="28">
        <f>IF(ISBLANK(#REF!),"",IF(ISNUMBER(A128),A128+1,1))</f>
        <v>119</v>
      </c>
      <c r="B129" s="16" t="s">
        <v>259</v>
      </c>
      <c r="C129" s="16" t="s">
        <v>260</v>
      </c>
      <c r="D129" s="16" t="s">
        <v>261</v>
      </c>
      <c r="E129" s="16" t="s">
        <v>69</v>
      </c>
      <c r="F129" s="88">
        <v>37411</v>
      </c>
      <c r="G129" s="54">
        <v>18.181000000000001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26"/>
      <c r="O129" s="87"/>
      <c r="P129" s="17"/>
      <c r="Q129" s="17"/>
      <c r="R129" s="23">
        <f>IF(ISBLANK(#REF!),"",IF(E129="ΤΕΕ-ΤΕΛ-ΕΠΛ-ΕΠΑΛ",IF(G129&gt;10,ROUND(0.5*(G129-10),2),0),IF(E129="ΙΕΚ-Τάξη μαθητείας ΕΠΑΛ",IF(G129&gt;10,ROUND(0.85*(G129-10),2),0))))</f>
        <v>4.09</v>
      </c>
      <c r="S129" s="23">
        <f>IF(ISBLANK(#REF!),"",MIN(3,0.5*INT((H129*12+I129+ROUND(J129/30,0))/6)))</f>
        <v>0</v>
      </c>
      <c r="T129" s="23">
        <f>IF(ISBLANK(#REF!),"",0.25*(K129*12+L129+ROUND(M129/30,0)))</f>
        <v>0</v>
      </c>
      <c r="U129" s="27">
        <f>IF(ISBLANK(#REF!),"",IF(N129&gt;=67%,7,0))</f>
        <v>0</v>
      </c>
      <c r="V129" s="27">
        <f>IF(ISBLANK(#REF!),"",IF(O129&gt;=1,7,0))</f>
        <v>0</v>
      </c>
      <c r="W129" s="27">
        <f>IF(ISBLANK(#REF!),"",IF(P129="ΠΟΛΥΤΕΚΝΟΣ",7,IF(P129="ΤΡΙΤΕΚΝΟΣ",3,0)))</f>
        <v>0</v>
      </c>
      <c r="X129" s="27">
        <f>IF(ISBLANK(#REF!),"",MAX(U129:W129))</f>
        <v>0</v>
      </c>
      <c r="Y129" s="181">
        <f>IF(ISBLANK(#REF!),"",SUM(R129:T129,X129))</f>
        <v>4.09</v>
      </c>
      <c r="Z129" s="16"/>
    </row>
    <row r="130" spans="1:26" s="8" customFormat="1">
      <c r="A130" s="28">
        <f>IF(ISBLANK(#REF!),"",IF(ISNUMBER(A129),A129+1,1))</f>
        <v>120</v>
      </c>
      <c r="B130" s="16" t="s">
        <v>123</v>
      </c>
      <c r="C130" s="16" t="s">
        <v>124</v>
      </c>
      <c r="D130" s="16" t="s">
        <v>107</v>
      </c>
      <c r="E130" s="16" t="s">
        <v>69</v>
      </c>
      <c r="F130" s="88">
        <v>41439</v>
      </c>
      <c r="G130" s="54">
        <v>18.09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26"/>
      <c r="O130" s="87"/>
      <c r="P130" s="17"/>
      <c r="Q130" s="17"/>
      <c r="R130" s="23">
        <f>IF(ISBLANK(#REF!),"",IF(E130="ΤΕΕ-ΤΕΛ-ΕΠΛ-ΕΠΑΛ",IF(G130&gt;10,ROUND(0.5*(G130-10),2),0),IF(E130="ΙΕΚ-Τάξη μαθητείας ΕΠΑΛ",IF(G130&gt;10,ROUND(0.85*(G130-10),2),0))))</f>
        <v>4.05</v>
      </c>
      <c r="S130" s="23">
        <f>IF(ISBLANK(#REF!),"",MIN(3,0.5*INT((H130*12+I130+ROUND(J130/30,0))/6)))</f>
        <v>0</v>
      </c>
      <c r="T130" s="23">
        <f>IF(ISBLANK(#REF!),"",0.25*(K130*12+L130+ROUND(M130/30,0)))</f>
        <v>0</v>
      </c>
      <c r="U130" s="27">
        <f>IF(ISBLANK(#REF!),"",IF(N130&gt;=67%,7,0))</f>
        <v>0</v>
      </c>
      <c r="V130" s="27">
        <f>IF(ISBLANK(#REF!),"",IF(O130&gt;=1,7,0))</f>
        <v>0</v>
      </c>
      <c r="W130" s="27">
        <f>IF(ISBLANK(#REF!),"",IF(P130="ΠΟΛΥΤΕΚΝΟΣ",7,IF(P130="ΤΡΙΤΕΚΝΟΣ",3,0)))</f>
        <v>0</v>
      </c>
      <c r="X130" s="27">
        <f>IF(ISBLANK(#REF!),"",MAX(U130:W130))</f>
        <v>0</v>
      </c>
      <c r="Y130" s="181">
        <f>IF(ISBLANK(#REF!),"",SUM(R130:T130,X130))</f>
        <v>4.05</v>
      </c>
    </row>
    <row r="131" spans="1:26" s="8" customFormat="1">
      <c r="A131" s="28">
        <f>IF(ISBLANK(#REF!),"",IF(ISNUMBER(A130),A130+1,1))</f>
        <v>121</v>
      </c>
      <c r="B131" s="16" t="s">
        <v>239</v>
      </c>
      <c r="C131" s="16" t="s">
        <v>164</v>
      </c>
      <c r="D131" s="16" t="s">
        <v>167</v>
      </c>
      <c r="E131" s="16" t="s">
        <v>69</v>
      </c>
      <c r="F131" s="88">
        <v>35235</v>
      </c>
      <c r="G131" s="54">
        <v>16.928000000000001</v>
      </c>
      <c r="H131" s="16">
        <v>0</v>
      </c>
      <c r="I131" s="16">
        <v>8</v>
      </c>
      <c r="J131" s="16">
        <v>21</v>
      </c>
      <c r="K131" s="16">
        <v>0</v>
      </c>
      <c r="L131" s="16">
        <v>0</v>
      </c>
      <c r="M131" s="16">
        <v>0</v>
      </c>
      <c r="N131" s="26"/>
      <c r="O131" s="87"/>
      <c r="P131" s="17"/>
      <c r="Q131" s="17"/>
      <c r="R131" s="23">
        <f>IF(ISBLANK(#REF!),"",IF(E131="ΤΕΕ-ΤΕΛ-ΕΠΛ-ΕΠΑΛ",IF(G131&gt;10,ROUND(0.5*(G131-10),2),0),IF(E131="ΙΕΚ-Τάξη μαθητείας ΕΠΑΛ",IF(G131&gt;10,ROUND(0.85*(G131-10),2),0))))</f>
        <v>3.46</v>
      </c>
      <c r="S131" s="23">
        <f>IF(ISBLANK(#REF!),"",MIN(3,0.5*INT((H131*12+I131+ROUND(J131/30,0))/6)))</f>
        <v>0.5</v>
      </c>
      <c r="T131" s="23">
        <f>IF(ISBLANK(#REF!),"",0.25*(K131*12+L131+ROUND(M131/30,0)))</f>
        <v>0</v>
      </c>
      <c r="U131" s="27">
        <f>IF(ISBLANK(#REF!),"",IF(N131&gt;=67%,7,0))</f>
        <v>0</v>
      </c>
      <c r="V131" s="27">
        <f>IF(ISBLANK(#REF!),"",IF(O131&gt;=1,7,0))</f>
        <v>0</v>
      </c>
      <c r="W131" s="27">
        <f>IF(ISBLANK(#REF!),"",IF(P131="ΠΟΛΥΤΕΚΝΟΣ",7,IF(P131="ΤΡΙΤΕΚΝΟΣ",3,0)))</f>
        <v>0</v>
      </c>
      <c r="X131" s="27">
        <f>IF(ISBLANK(#REF!),"",MAX(U131:W131))</f>
        <v>0</v>
      </c>
      <c r="Y131" s="181">
        <f>IF(ISBLANK(#REF!),"",SUM(R131:T131,X131))</f>
        <v>3.96</v>
      </c>
    </row>
    <row r="132" spans="1:26" s="8" customFormat="1">
      <c r="A132" s="28">
        <f>IF(ISBLANK(#REF!),"",IF(ISNUMBER(A131),A131+1,1))</f>
        <v>122</v>
      </c>
      <c r="B132" s="16" t="s">
        <v>157</v>
      </c>
      <c r="C132" s="16" t="s">
        <v>158</v>
      </c>
      <c r="D132" s="16" t="s">
        <v>159</v>
      </c>
      <c r="E132" s="16" t="s">
        <v>74</v>
      </c>
      <c r="F132" s="88">
        <v>37826</v>
      </c>
      <c r="G132" s="54">
        <v>11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26"/>
      <c r="O132" s="87"/>
      <c r="P132" s="17" t="s">
        <v>31</v>
      </c>
      <c r="Q132" s="17"/>
      <c r="R132" s="23">
        <f>IF(ISBLANK(#REF!),"",IF(E132="ΤΕΕ-ΤΕΛ-ΕΠΛ-ΕΠΑΛ",IF(G132&gt;10,ROUND(0.5*(G132-10),2),0),IF(E132="ΙΕΚ-Τάξη μαθητείας ΕΠΑΛ",IF(G132&gt;10,ROUND(0.85*(G132-10),2),0))))</f>
        <v>0.85</v>
      </c>
      <c r="S132" s="23">
        <f>IF(ISBLANK(#REF!),"",MIN(3,0.5*INT((H132*12+I132+ROUND(J132/30,0))/6)))</f>
        <v>0</v>
      </c>
      <c r="T132" s="23">
        <f>IF(ISBLANK(#REF!),"",0.25*(K132*12+L132+ROUND(M132/30,0)))</f>
        <v>0</v>
      </c>
      <c r="U132" s="27">
        <f>IF(ISBLANK(#REF!),"",IF(N132&gt;=67%,7,0))</f>
        <v>0</v>
      </c>
      <c r="V132" s="27">
        <f>IF(ISBLANK(#REF!),"",IF(O132&gt;=1,7,0))</f>
        <v>0</v>
      </c>
      <c r="W132" s="27">
        <f>IF(ISBLANK(#REF!),"",IF(P132="ΠΟΛΥΤΕΚΝΟΣ",7,IF(P132="ΤΡΙΤΕΚΝΟΣ",3,0)))</f>
        <v>3</v>
      </c>
      <c r="X132" s="27">
        <f>IF(ISBLANK(#REF!),"",MAX(U132:W132))</f>
        <v>3</v>
      </c>
      <c r="Y132" s="181">
        <f>IF(ISBLANK(#REF!),"",SUM(R132:T132,X132))</f>
        <v>3.85</v>
      </c>
    </row>
    <row r="133" spans="1:26" s="8" customFormat="1">
      <c r="A133" s="28">
        <f>IF(ISBLANK(#REF!),"",IF(ISNUMBER(A132),A132+1,1))</f>
        <v>123</v>
      </c>
      <c r="B133" s="16" t="s">
        <v>187</v>
      </c>
      <c r="C133" s="16" t="s">
        <v>188</v>
      </c>
      <c r="D133" s="16" t="s">
        <v>127</v>
      </c>
      <c r="E133" s="16" t="s">
        <v>69</v>
      </c>
      <c r="F133" s="88">
        <v>40714</v>
      </c>
      <c r="G133" s="54">
        <v>17.7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26"/>
      <c r="O133" s="87"/>
      <c r="P133" s="17"/>
      <c r="Q133" s="17"/>
      <c r="R133" s="23">
        <f>IF(ISBLANK(#REF!),"",IF(E133="ΤΕΕ-ΤΕΛ-ΕΠΛ-ΕΠΑΛ",IF(G133&gt;10,ROUND(0.5*(G133-10),2),0),IF(E133="ΙΕΚ-Τάξη μαθητείας ΕΠΑΛ",IF(G133&gt;10,ROUND(0.85*(G133-10),2),0))))</f>
        <v>3.85</v>
      </c>
      <c r="S133" s="23">
        <f>IF(ISBLANK(#REF!),"",MIN(3,0.5*INT((H133*12+I133+ROUND(J133/30,0))/6)))</f>
        <v>0</v>
      </c>
      <c r="T133" s="23">
        <f>IF(ISBLANK(#REF!),"",0.25*(K133*12+L133+ROUND(M133/30,0)))</f>
        <v>0</v>
      </c>
      <c r="U133" s="27">
        <f>IF(ISBLANK(#REF!),"",IF(N133&gt;=67%,7,0))</f>
        <v>0</v>
      </c>
      <c r="V133" s="27">
        <f>IF(ISBLANK(#REF!),"",IF(O133&gt;=1,7,0))</f>
        <v>0</v>
      </c>
      <c r="W133" s="27">
        <f>IF(ISBLANK(#REF!),"",IF(P133="ΠΟΛΥΤΕΚΝΟΣ",7,IF(P133="ΤΡΙΤΕΚΝΟΣ",3,0)))</f>
        <v>0</v>
      </c>
      <c r="X133" s="27">
        <f>IF(ISBLANK(#REF!),"",MAX(U133:W133))</f>
        <v>0</v>
      </c>
      <c r="Y133" s="181">
        <f>IF(ISBLANK(#REF!),"",SUM(R133:T133,X133))</f>
        <v>3.85</v>
      </c>
    </row>
    <row r="134" spans="1:26" s="8" customFormat="1">
      <c r="A134" s="28">
        <f>IF(ISBLANK(#REF!),"",IF(ISNUMBER(A133),A133+1,1))</f>
        <v>124</v>
      </c>
      <c r="B134" s="16" t="s">
        <v>277</v>
      </c>
      <c r="C134" s="16" t="s">
        <v>278</v>
      </c>
      <c r="D134" s="16" t="s">
        <v>112</v>
      </c>
      <c r="E134" s="16" t="s">
        <v>69</v>
      </c>
      <c r="F134" s="88">
        <v>39601</v>
      </c>
      <c r="G134" s="54">
        <v>17.181000000000001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26"/>
      <c r="O134" s="87"/>
      <c r="P134" s="17"/>
      <c r="Q134" s="17"/>
      <c r="R134" s="23">
        <f>IF(ISBLANK(#REF!),"",IF(E134="ΤΕΕ-ΤΕΛ-ΕΠΛ-ΕΠΑΛ",IF(G134&gt;10,ROUND(0.5*(G134-10),2),0),IF(E134="ΙΕΚ-Τάξη μαθητείας ΕΠΑΛ",IF(G134&gt;10,ROUND(0.85*(G134-10),2),0))))</f>
        <v>3.59</v>
      </c>
      <c r="S134" s="23">
        <f>IF(ISBLANK(#REF!),"",MIN(3,0.5*INT((H134*12+I134+ROUND(J134/30,0))/6)))</f>
        <v>0</v>
      </c>
      <c r="T134" s="23">
        <f>IF(ISBLANK(#REF!),"",0.25*(K134*12+L134+ROUND(M134/30,0)))</f>
        <v>0</v>
      </c>
      <c r="U134" s="27">
        <f>IF(ISBLANK(#REF!),"",IF(N134&gt;=67%,7,0))</f>
        <v>0</v>
      </c>
      <c r="V134" s="27">
        <f>IF(ISBLANK(#REF!),"",IF(O134&gt;=1,7,0))</f>
        <v>0</v>
      </c>
      <c r="W134" s="27">
        <f>IF(ISBLANK(#REF!),"",IF(P134="ΠΟΛΥΤΕΚΝΟΣ",7,IF(P134="ΤΡΙΤΕΚΝΟΣ",3,0)))</f>
        <v>0</v>
      </c>
      <c r="X134" s="27">
        <f>IF(ISBLANK(#REF!),"",MAX(U134:W134))</f>
        <v>0</v>
      </c>
      <c r="Y134" s="181">
        <f>IF(ISBLANK(#REF!),"",SUM(R134:T134,X134))</f>
        <v>3.59</v>
      </c>
    </row>
    <row r="135" spans="1:26" s="16" customFormat="1">
      <c r="A135" s="28">
        <f>IF(ISBLANK(#REF!),"",IF(ISNUMBER(A134),A134+1,1))</f>
        <v>125</v>
      </c>
      <c r="B135" s="16" t="s">
        <v>322</v>
      </c>
      <c r="C135" s="16" t="s">
        <v>265</v>
      </c>
      <c r="D135" s="16" t="s">
        <v>130</v>
      </c>
      <c r="E135" s="16" t="s">
        <v>69</v>
      </c>
      <c r="F135" s="88">
        <v>35600</v>
      </c>
      <c r="G135" s="54">
        <v>14</v>
      </c>
      <c r="H135" s="16">
        <v>1</v>
      </c>
      <c r="I135" s="16">
        <v>11</v>
      </c>
      <c r="J135" s="16">
        <v>6</v>
      </c>
      <c r="K135" s="16">
        <v>0</v>
      </c>
      <c r="L135" s="16">
        <v>0</v>
      </c>
      <c r="M135" s="16">
        <v>0</v>
      </c>
      <c r="N135" s="26"/>
      <c r="O135" s="87"/>
      <c r="P135" s="17"/>
      <c r="Q135" s="17"/>
      <c r="R135" s="23">
        <f>IF(ISBLANK(#REF!),"",IF(E135="ΤΕΕ-ΤΕΛ-ΕΠΛ-ΕΠΑΛ",IF(G135&gt;10,ROUND(0.5*(G135-10),2),0),IF(E135="ΙΕΚ-Τάξη μαθητείας ΕΠΑΛ",IF(G135&gt;10,ROUND(0.85*(G135-10),2),0))))</f>
        <v>2</v>
      </c>
      <c r="S135" s="23">
        <f>IF(ISBLANK(#REF!),"",MIN(3,0.5*INT((H135*12+I135+ROUND(J135/30,0))/6)))</f>
        <v>1.5</v>
      </c>
      <c r="T135" s="23">
        <f>IF(ISBLANK(#REF!),"",0.25*(K135*12+L135+ROUND(M135/30,0)))</f>
        <v>0</v>
      </c>
      <c r="U135" s="27">
        <f>IF(ISBLANK(#REF!),"",IF(N135&gt;=67%,7,0))</f>
        <v>0</v>
      </c>
      <c r="V135" s="27">
        <f>IF(ISBLANK(#REF!),"",IF(O135&gt;=1,7,0))</f>
        <v>0</v>
      </c>
      <c r="W135" s="27">
        <f>IF(ISBLANK(#REF!),"",IF(P135="ΠΟΛΥΤΕΚΝΟΣ",7,IF(P135="ΤΡΙΤΕΚΝΟΣ",3,0)))</f>
        <v>0</v>
      </c>
      <c r="X135" s="27">
        <f>IF(ISBLANK(#REF!),"",MAX(U135:W135))</f>
        <v>0</v>
      </c>
      <c r="Y135" s="181">
        <f>IF(ISBLANK(#REF!),"",SUM(R135:T135,X135))</f>
        <v>3.5</v>
      </c>
    </row>
    <row r="136" spans="1:26" s="8" customFormat="1">
      <c r="A136" s="28">
        <f>IF(ISBLANK(#REF!),"",IF(ISNUMBER(A135),A135+1,1))</f>
        <v>126</v>
      </c>
      <c r="B136" s="16" t="s">
        <v>162</v>
      </c>
      <c r="C136" s="16" t="s">
        <v>158</v>
      </c>
      <c r="D136" s="16" t="s">
        <v>96</v>
      </c>
      <c r="E136" s="16" t="s">
        <v>74</v>
      </c>
      <c r="F136" s="88">
        <v>42062</v>
      </c>
      <c r="G136" s="54">
        <v>12</v>
      </c>
      <c r="H136" s="16">
        <v>0</v>
      </c>
      <c r="I136" s="16">
        <v>0</v>
      </c>
      <c r="J136" s="16">
        <v>0</v>
      </c>
      <c r="K136" s="16">
        <v>0</v>
      </c>
      <c r="L136" s="16">
        <v>6</v>
      </c>
      <c r="M136" s="16">
        <v>18</v>
      </c>
      <c r="N136" s="26"/>
      <c r="O136" s="87"/>
      <c r="P136" s="17"/>
      <c r="Q136" s="17"/>
      <c r="R136" s="23">
        <f>IF(ISBLANK(#REF!),"",IF(E136="ΤΕΕ-ΤΕΛ-ΕΠΛ-ΕΠΑΛ",IF(G136&gt;10,ROUND(0.5*(G136-10),2),0),IF(E136="ΙΕΚ-Τάξη μαθητείας ΕΠΑΛ",IF(G136&gt;10,ROUND(0.85*(G136-10),2),0))))</f>
        <v>1.7</v>
      </c>
      <c r="S136" s="23">
        <f>IF(ISBLANK(#REF!),"",MIN(3,0.5*INT((H136*12+I136+ROUND(J136/30,0))/6)))</f>
        <v>0</v>
      </c>
      <c r="T136" s="23">
        <f>IF(ISBLANK(#REF!),"",0.25*(K136*12+L136+ROUND(M136/30,0)))</f>
        <v>1.75</v>
      </c>
      <c r="U136" s="27">
        <f>IF(ISBLANK(#REF!),"",IF(N136&gt;=67%,7,0))</f>
        <v>0</v>
      </c>
      <c r="V136" s="27">
        <f>IF(ISBLANK(#REF!),"",IF(O136&gt;=1,7,0))</f>
        <v>0</v>
      </c>
      <c r="W136" s="27">
        <f>IF(ISBLANK(#REF!),"",IF(P136="ΠΟΛΥΤΕΚΝΟΣ",7,IF(P136="ΤΡΙΤΕΚΝΟΣ",3,0)))</f>
        <v>0</v>
      </c>
      <c r="X136" s="27">
        <f>IF(ISBLANK(#REF!),"",MAX(U136:W136))</f>
        <v>0</v>
      </c>
      <c r="Y136" s="181">
        <f>IF(ISBLANK(#REF!),"",SUM(R136:T136,X136))</f>
        <v>3.45</v>
      </c>
    </row>
    <row r="137" spans="1:26" s="16" customFormat="1">
      <c r="A137" s="28">
        <f>IF(ISBLANK(#REF!),"",IF(ISNUMBER(A136),A136+1,1))</f>
        <v>127</v>
      </c>
      <c r="B137" s="16" t="s">
        <v>264</v>
      </c>
      <c r="C137" s="16" t="s">
        <v>265</v>
      </c>
      <c r="D137" s="16" t="s">
        <v>201</v>
      </c>
      <c r="E137" s="16" t="s">
        <v>74</v>
      </c>
      <c r="F137" s="88">
        <v>37826</v>
      </c>
      <c r="G137" s="54">
        <v>14</v>
      </c>
      <c r="H137" s="16">
        <v>0</v>
      </c>
      <c r="I137" s="16">
        <v>5</v>
      </c>
      <c r="J137" s="16">
        <v>0</v>
      </c>
      <c r="K137" s="16">
        <v>0</v>
      </c>
      <c r="L137" s="16">
        <v>0</v>
      </c>
      <c r="M137" s="16">
        <v>7</v>
      </c>
      <c r="N137" s="26"/>
      <c r="O137" s="87"/>
      <c r="P137" s="17"/>
      <c r="Q137" s="17"/>
      <c r="R137" s="23">
        <f>IF(ISBLANK(#REF!),"",IF(E137="ΤΕΕ-ΤΕΛ-ΕΠΛ-ΕΠΑΛ",IF(G137&gt;10,ROUND(0.5*(G137-10),2),0),IF(E137="ΙΕΚ-Τάξη μαθητείας ΕΠΑΛ",IF(G137&gt;10,ROUND(0.85*(G137-10),2),0))))</f>
        <v>3.4</v>
      </c>
      <c r="S137" s="23">
        <f>IF(ISBLANK(#REF!),"",MIN(3,0.5*INT((H137*12+I137+ROUND(J137/30,0))/6)))</f>
        <v>0</v>
      </c>
      <c r="T137" s="23">
        <f>IF(ISBLANK(#REF!),"",0.25*(K137*12+L137+ROUND(M137/30,0)))</f>
        <v>0</v>
      </c>
      <c r="U137" s="27">
        <f>IF(ISBLANK(#REF!),"",IF(N137&gt;=67%,7,0))</f>
        <v>0</v>
      </c>
      <c r="V137" s="27">
        <f>IF(ISBLANK(#REF!),"",IF(O137&gt;=1,7,0))</f>
        <v>0</v>
      </c>
      <c r="W137" s="27">
        <f>IF(ISBLANK(#REF!),"",IF(P137="ΠΟΛΥΤΕΚΝΟΣ",7,IF(P137="ΤΡΙΤΕΚΝΟΣ",3,0)))</f>
        <v>0</v>
      </c>
      <c r="X137" s="27">
        <f>IF(ISBLANK(#REF!),"",MAX(U137:W137))</f>
        <v>0</v>
      </c>
      <c r="Y137" s="181">
        <f>IF(ISBLANK(#REF!),"",SUM(R137:T137,X137))</f>
        <v>3.4</v>
      </c>
    </row>
    <row r="138" spans="1:26" s="8" customFormat="1">
      <c r="A138" s="28">
        <f>IF(ISBLANK(#REF!),"",IF(ISNUMBER(A137),A137+1,1))</f>
        <v>128</v>
      </c>
      <c r="B138" s="16" t="s">
        <v>285</v>
      </c>
      <c r="C138" s="16" t="s">
        <v>151</v>
      </c>
      <c r="D138" s="16" t="s">
        <v>144</v>
      </c>
      <c r="E138" s="16" t="s">
        <v>74</v>
      </c>
      <c r="F138" s="88">
        <v>42062</v>
      </c>
      <c r="G138" s="54">
        <v>14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26"/>
      <c r="O138" s="87"/>
      <c r="P138" s="17"/>
      <c r="Q138" s="17"/>
      <c r="R138" s="23">
        <f>IF(ISBLANK(#REF!),"",IF(E138="ΤΕΕ-ΤΕΛ-ΕΠΛ-ΕΠΑΛ",IF(G138&gt;10,ROUND(0.5*(G138-10),2),0),IF(E138="ΙΕΚ-Τάξη μαθητείας ΕΠΑΛ",IF(G138&gt;10,ROUND(0.85*(G138-10),2),0))))</f>
        <v>3.4</v>
      </c>
      <c r="S138" s="23">
        <f>IF(ISBLANK(#REF!),"",MIN(3,0.5*INT((H138*12+I138+ROUND(J138/30,0))/6)))</f>
        <v>0</v>
      </c>
      <c r="T138" s="23">
        <f>IF(ISBLANK(#REF!),"",0.25*(K138*12+L138+ROUND(M138/30,0)))</f>
        <v>0</v>
      </c>
      <c r="U138" s="27">
        <f>IF(ISBLANK(#REF!),"",IF(N138&gt;=67%,7,0))</f>
        <v>0</v>
      </c>
      <c r="V138" s="27">
        <f>IF(ISBLANK(#REF!),"",IF(O138&gt;=1,7,0))</f>
        <v>0</v>
      </c>
      <c r="W138" s="27">
        <f>IF(ISBLANK(#REF!),"",IF(P138="ΠΟΛΥΤΕΚΝΟΣ",7,IF(P138="ΤΡΙΤΕΚΝΟΣ",3,0)))</f>
        <v>0</v>
      </c>
      <c r="X138" s="27">
        <f>IF(ISBLANK(#REF!),"",MAX(U138:W138))</f>
        <v>0</v>
      </c>
      <c r="Y138" s="181">
        <f>IF(ISBLANK(#REF!),"",SUM(R138:T138,X138))</f>
        <v>3.4</v>
      </c>
    </row>
    <row r="139" spans="1:26" s="8" customFormat="1">
      <c r="A139" s="28">
        <f>IF(ISBLANK(#REF!),"",IF(ISNUMBER(A138),A138+1,1))</f>
        <v>129</v>
      </c>
      <c r="B139" s="16" t="s">
        <v>198</v>
      </c>
      <c r="C139" s="16" t="s">
        <v>114</v>
      </c>
      <c r="D139" s="16" t="s">
        <v>184</v>
      </c>
      <c r="E139" s="16" t="s">
        <v>74</v>
      </c>
      <c r="F139" s="88">
        <v>42062</v>
      </c>
      <c r="G139" s="54">
        <v>14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26"/>
      <c r="O139" s="87"/>
      <c r="P139" s="17"/>
      <c r="Q139" s="17"/>
      <c r="R139" s="23">
        <f>IF(ISBLANK(#REF!),"",IF(E139="ΤΕΕ-ΤΕΛ-ΕΠΛ-ΕΠΑΛ",IF(G139&gt;10,ROUND(0.5*(G139-10),2),0),IF(E139="ΙΕΚ-Τάξη μαθητείας ΕΠΑΛ",IF(G139&gt;10,ROUND(0.85*(G139-10),2),0))))</f>
        <v>3.4</v>
      </c>
      <c r="S139" s="23">
        <f>IF(ISBLANK(#REF!),"",MIN(3,0.5*INT((H139*12+I139+ROUND(J139/30,0))/6)))</f>
        <v>0</v>
      </c>
      <c r="T139" s="23">
        <f>IF(ISBLANK(#REF!),"",0.25*(K139*12+L139+ROUND(M139/30,0)))</f>
        <v>0</v>
      </c>
      <c r="U139" s="27">
        <f>IF(ISBLANK(#REF!),"",IF(N139&gt;=67%,7,0))</f>
        <v>0</v>
      </c>
      <c r="V139" s="27">
        <f>IF(ISBLANK(#REF!),"",IF(O139&gt;=1,7,0))</f>
        <v>0</v>
      </c>
      <c r="W139" s="27">
        <f>IF(ISBLANK(#REF!),"",IF(P139="ΠΟΛΥΤΕΚΝΟΣ",7,IF(P139="ΤΡΙΤΕΚΝΟΣ",3,0)))</f>
        <v>0</v>
      </c>
      <c r="X139" s="27">
        <f>IF(ISBLANK(#REF!),"",MAX(U139:W139))</f>
        <v>0</v>
      </c>
      <c r="Y139" s="181">
        <f>IF(ISBLANK(#REF!),"",SUM(R139:T139,X139))</f>
        <v>3.4</v>
      </c>
    </row>
    <row r="140" spans="1:26" s="8" customFormat="1">
      <c r="A140" s="28">
        <f>IF(ISBLANK(#REF!),"",IF(ISNUMBER(A139),A139+1,1))</f>
        <v>130</v>
      </c>
      <c r="B140" s="16" t="s">
        <v>300</v>
      </c>
      <c r="C140" s="16" t="s">
        <v>207</v>
      </c>
      <c r="D140" s="16" t="s">
        <v>301</v>
      </c>
      <c r="E140" s="16" t="s">
        <v>69</v>
      </c>
      <c r="F140" s="88">
        <v>41439</v>
      </c>
      <c r="G140" s="54">
        <v>16.545000000000002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26"/>
      <c r="O140" s="87"/>
      <c r="P140" s="17"/>
      <c r="Q140" s="17"/>
      <c r="R140" s="23">
        <f>IF(ISBLANK(#REF!),"",IF(E140="ΤΕΕ-ΤΕΛ-ΕΠΛ-ΕΠΑΛ",IF(G140&gt;10,ROUND(0.5*(G140-10),2),0),IF(E140="ΙΕΚ-Τάξη μαθητείας ΕΠΑΛ",IF(G140&gt;10,ROUND(0.85*(G140-10),2),0))))</f>
        <v>3.27</v>
      </c>
      <c r="S140" s="23">
        <f>IF(ISBLANK(#REF!),"",MIN(3,0.5*INT((H140*12+I140+ROUND(J140/30,0))/6)))</f>
        <v>0</v>
      </c>
      <c r="T140" s="23">
        <f>IF(ISBLANK(#REF!),"",0.25*(K140*12+L140+ROUND(M140/30,0)))</f>
        <v>0</v>
      </c>
      <c r="U140" s="27">
        <f>IF(ISBLANK(#REF!),"",IF(N140&gt;=67%,7,0))</f>
        <v>0</v>
      </c>
      <c r="V140" s="27">
        <f>IF(ISBLANK(#REF!),"",IF(O140&gt;=1,7,0))</f>
        <v>0</v>
      </c>
      <c r="W140" s="27">
        <f>IF(ISBLANK(#REF!),"",IF(P140="ΠΟΛΥΤΕΚΝΟΣ",7,IF(P140="ΤΡΙΤΕΚΝΟΣ",3,0)))</f>
        <v>0</v>
      </c>
      <c r="X140" s="27">
        <f>IF(ISBLANK(#REF!),"",MAX(U140:W140))</f>
        <v>0</v>
      </c>
      <c r="Y140" s="181">
        <f>IF(ISBLANK(#REF!),"",SUM(R140:T140,X140))</f>
        <v>3.27</v>
      </c>
    </row>
    <row r="141" spans="1:26" s="8" customFormat="1">
      <c r="A141" s="28">
        <f>IF(ISBLANK(#REF!),"",IF(ISNUMBER(A140),A140+1,1))</f>
        <v>131</v>
      </c>
      <c r="B141" s="16" t="s">
        <v>311</v>
      </c>
      <c r="C141" s="16" t="s">
        <v>109</v>
      </c>
      <c r="D141" s="16" t="s">
        <v>167</v>
      </c>
      <c r="E141" s="16" t="s">
        <v>69</v>
      </c>
      <c r="F141" s="88">
        <v>39993</v>
      </c>
      <c r="G141" s="54">
        <v>16.5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26"/>
      <c r="O141" s="87"/>
      <c r="P141" s="17"/>
      <c r="Q141" s="17"/>
      <c r="R141" s="23">
        <f>IF(ISBLANK(#REF!),"",IF(E141="ΤΕΕ-ΤΕΛ-ΕΠΛ-ΕΠΑΛ",IF(G141&gt;10,ROUND(0.5*(G141-10),2),0),IF(E141="ΙΕΚ-Τάξη μαθητείας ΕΠΑΛ",IF(G141&gt;10,ROUND(0.85*(G141-10),2),0))))</f>
        <v>3.25</v>
      </c>
      <c r="S141" s="23">
        <f>IF(ISBLANK(#REF!),"",MIN(3,0.5*INT((H141*12+I141+ROUND(J141/30,0))/6)))</f>
        <v>0</v>
      </c>
      <c r="T141" s="23">
        <f>IF(ISBLANK(#REF!),"",0.25*(K141*12+L141+ROUND(M141/30,0)))</f>
        <v>0</v>
      </c>
      <c r="U141" s="27">
        <f>IF(ISBLANK(#REF!),"",IF(N141&gt;=67%,7,0))</f>
        <v>0</v>
      </c>
      <c r="V141" s="27">
        <f>IF(ISBLANK(#REF!),"",IF(O141&gt;=1,7,0))</f>
        <v>0</v>
      </c>
      <c r="W141" s="27">
        <f>IF(ISBLANK(#REF!),"",IF(P141="ΠΟΛΥΤΕΚΝΟΣ",7,IF(P141="ΤΡΙΤΕΚΝΟΣ",3,0)))</f>
        <v>0</v>
      </c>
      <c r="X141" s="27">
        <f>IF(ISBLANK(#REF!),"",MAX(U141:W141))</f>
        <v>0</v>
      </c>
      <c r="Y141" s="181">
        <f>IF(ISBLANK(#REF!),"",SUM(R141:T141,X141))</f>
        <v>3.25</v>
      </c>
    </row>
    <row r="142" spans="1:26" s="8" customFormat="1">
      <c r="A142" s="28">
        <f>IF(ISBLANK(#REF!),"",IF(ISNUMBER(A141),A141+1,1))</f>
        <v>132</v>
      </c>
      <c r="B142" s="16" t="s">
        <v>243</v>
      </c>
      <c r="C142" s="16" t="s">
        <v>244</v>
      </c>
      <c r="D142" s="16" t="s">
        <v>245</v>
      </c>
      <c r="E142" s="16" t="s">
        <v>69</v>
      </c>
      <c r="F142" s="88">
        <v>37049</v>
      </c>
      <c r="G142" s="54">
        <v>15.583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25</v>
      </c>
      <c r="N142" s="26"/>
      <c r="O142" s="87"/>
      <c r="P142" s="17"/>
      <c r="Q142" s="17"/>
      <c r="R142" s="23">
        <f>IF(ISBLANK(#REF!),"",IF(E142="ΤΕΕ-ΤΕΛ-ΕΠΛ-ΕΠΑΛ",IF(G142&gt;10,ROUND(0.5*(G142-10),2),0),IF(E142="ΙΕΚ-Τάξη μαθητείας ΕΠΑΛ",IF(G142&gt;10,ROUND(0.85*(G142-10),2),0))))</f>
        <v>2.79</v>
      </c>
      <c r="S142" s="23">
        <f>IF(ISBLANK(#REF!),"",MIN(3,0.5*INT((H142*12+I142+ROUND(J142/30,0))/6)))</f>
        <v>0</v>
      </c>
      <c r="T142" s="23">
        <f>IF(ISBLANK(#REF!),"",0.25*(K142*12+L142+ROUND(M142/30,0)))</f>
        <v>0.25</v>
      </c>
      <c r="U142" s="27">
        <f>IF(ISBLANK(#REF!),"",IF(N142&gt;=67%,7,0))</f>
        <v>0</v>
      </c>
      <c r="V142" s="27">
        <f>IF(ISBLANK(#REF!),"",IF(O142&gt;=1,7,0))</f>
        <v>0</v>
      </c>
      <c r="W142" s="27">
        <f>IF(ISBLANK(#REF!),"",IF(P142="ΠΟΛΥΤΕΚΝΟΣ",7,IF(P142="ΤΡΙΤΕΚΝΟΣ",3,0)))</f>
        <v>0</v>
      </c>
      <c r="X142" s="27">
        <f>IF(ISBLANK(#REF!),"",MAX(U142:W142))</f>
        <v>0</v>
      </c>
      <c r="Y142" s="181">
        <f>IF(ISBLANK(#REF!),"",SUM(R142:T142,X142))</f>
        <v>3.04</v>
      </c>
    </row>
    <row r="143" spans="1:26" s="16" customFormat="1">
      <c r="A143" s="28">
        <f>IF(ISBLANK(#REF!),"",IF(ISNUMBER(A142),A142+1,1))</f>
        <v>133</v>
      </c>
      <c r="B143" s="16" t="s">
        <v>331</v>
      </c>
      <c r="C143" s="16" t="s">
        <v>332</v>
      </c>
      <c r="D143" s="16" t="s">
        <v>96</v>
      </c>
      <c r="E143" s="16" t="s">
        <v>74</v>
      </c>
      <c r="F143" s="88">
        <v>35824</v>
      </c>
      <c r="G143" s="54">
        <v>10</v>
      </c>
      <c r="H143" s="16">
        <v>2</v>
      </c>
      <c r="I143" s="16">
        <v>1</v>
      </c>
      <c r="J143" s="16">
        <v>5</v>
      </c>
      <c r="K143" s="16">
        <v>0</v>
      </c>
      <c r="L143" s="16">
        <v>2</v>
      </c>
      <c r="M143" s="16">
        <v>28</v>
      </c>
      <c r="N143" s="26"/>
      <c r="O143" s="87"/>
      <c r="P143" s="17"/>
      <c r="Q143" s="17"/>
      <c r="R143" s="23">
        <f>IF(ISBLANK(#REF!),"",IF(E143="ΤΕΕ-ΤΕΛ-ΕΠΛ-ΕΠΑΛ",IF(G143&gt;10,ROUND(0.5*(G143-10),2),0),IF(E143="ΙΕΚ-Τάξη μαθητείας ΕΠΑΛ",IF(G143&gt;10,ROUND(0.85*(G143-10),2),0))))</f>
        <v>0</v>
      </c>
      <c r="S143" s="23">
        <f>IF(ISBLANK(#REF!),"",MIN(3,0.5*INT((H143*12+I143+ROUND(J143/30,0))/6)))</f>
        <v>2</v>
      </c>
      <c r="T143" s="23">
        <f>IF(ISBLANK(#REF!),"",0.25*(K143*12+L143+ROUND(M143/30,0)))</f>
        <v>0.75</v>
      </c>
      <c r="U143" s="27">
        <f>IF(ISBLANK(#REF!),"",IF(N143&gt;=67%,7,0))</f>
        <v>0</v>
      </c>
      <c r="V143" s="27">
        <f>IF(ISBLANK(#REF!),"",IF(O143&gt;=1,7,0))</f>
        <v>0</v>
      </c>
      <c r="W143" s="27">
        <f>IF(ISBLANK(#REF!),"",IF(P143="ΠΟΛΥΤΕΚΝΟΣ",7,IF(P143="ΤΡΙΤΕΚΝΟΣ",3,0)))</f>
        <v>0</v>
      </c>
      <c r="X143" s="27">
        <f>IF(ISBLANK(#REF!),"",MAX(U143:W143))</f>
        <v>0</v>
      </c>
      <c r="Y143" s="181">
        <f>IF(ISBLANK(#REF!),"",SUM(R143:T143,X143))</f>
        <v>2.75</v>
      </c>
    </row>
    <row r="144" spans="1:26" s="8" customFormat="1">
      <c r="A144" s="28">
        <f>IF(ISBLANK(#REF!),"",IF(ISNUMBER(A143),A143+1,1))</f>
        <v>134</v>
      </c>
      <c r="B144" s="16" t="s">
        <v>295</v>
      </c>
      <c r="C144" s="16" t="s">
        <v>296</v>
      </c>
      <c r="D144" s="16" t="s">
        <v>127</v>
      </c>
      <c r="E144" s="16" t="s">
        <v>74</v>
      </c>
      <c r="F144" s="88">
        <v>35430</v>
      </c>
      <c r="G144" s="54">
        <v>13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26"/>
      <c r="O144" s="87"/>
      <c r="P144" s="17"/>
      <c r="Q144" s="17"/>
      <c r="R144" s="23">
        <f>IF(ISBLANK(#REF!),"",IF(E144="ΤΕΕ-ΤΕΛ-ΕΠΛ-ΕΠΑΛ",IF(G144&gt;10,ROUND(0.5*(G144-10),2),0),IF(E144="ΙΕΚ-Τάξη μαθητείας ΕΠΑΛ",IF(G144&gt;10,ROUND(0.85*(G144-10),2),0))))</f>
        <v>2.5499999999999998</v>
      </c>
      <c r="S144" s="23">
        <f>IF(ISBLANK(#REF!),"",MIN(3,0.5*INT((H144*12+I144+ROUND(J144/30,0))/6)))</f>
        <v>0</v>
      </c>
      <c r="T144" s="23">
        <f>IF(ISBLANK(#REF!),"",0.25*(K144*12+L144+ROUND(M144/30,0)))</f>
        <v>0</v>
      </c>
      <c r="U144" s="27">
        <f>IF(ISBLANK(#REF!),"",IF(N144&gt;=67%,7,0))</f>
        <v>0</v>
      </c>
      <c r="V144" s="27">
        <f>IF(ISBLANK(#REF!),"",IF(O144&gt;=1,7,0))</f>
        <v>0</v>
      </c>
      <c r="W144" s="27">
        <f>IF(ISBLANK(#REF!),"",IF(P144="ΠΟΛΥΤΕΚΝΟΣ",7,IF(P144="ΤΡΙΤΕΚΝΟΣ",3,0)))</f>
        <v>0</v>
      </c>
      <c r="X144" s="27">
        <f>IF(ISBLANK(#REF!),"",MAX(U144:W144))</f>
        <v>0</v>
      </c>
      <c r="Y144" s="181">
        <f>IF(ISBLANK(#REF!),"",SUM(R144:T144,X144))</f>
        <v>2.5499999999999998</v>
      </c>
    </row>
    <row r="145" spans="1:25" s="8" customFormat="1">
      <c r="A145" s="28">
        <f>IF(ISBLANK(#REF!),"",IF(ISNUMBER(A144),A144+1,1))</f>
        <v>135</v>
      </c>
      <c r="B145" s="16" t="s">
        <v>344</v>
      </c>
      <c r="C145" s="16" t="s">
        <v>98</v>
      </c>
      <c r="D145" s="16" t="s">
        <v>112</v>
      </c>
      <c r="E145" s="16" t="s">
        <v>74</v>
      </c>
      <c r="F145" s="88">
        <v>36916</v>
      </c>
      <c r="G145" s="54">
        <v>13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26"/>
      <c r="O145" s="87"/>
      <c r="P145" s="17"/>
      <c r="Q145" s="17"/>
      <c r="R145" s="23">
        <f>IF(ISBLANK(#REF!),"",IF(E145="ΤΕΕ-ΤΕΛ-ΕΠΛ-ΕΠΑΛ",IF(G145&gt;10,ROUND(0.5*(G145-10),2),0),IF(E145="ΙΕΚ-Τάξη μαθητείας ΕΠΑΛ",IF(G145&gt;10,ROUND(0.85*(G145-10),2),0))))</f>
        <v>2.5499999999999998</v>
      </c>
      <c r="S145" s="23">
        <f>IF(ISBLANK(#REF!),"",MIN(3,0.5*INT((H145*12+I145+ROUND(J145/30,0))/6)))</f>
        <v>0</v>
      </c>
      <c r="T145" s="23">
        <f>IF(ISBLANK(#REF!),"",0.25*(K145*12+L145+ROUND(M145/30,0)))</f>
        <v>0</v>
      </c>
      <c r="U145" s="27">
        <f>IF(ISBLANK(#REF!),"",IF(N145&gt;=67%,7,0))</f>
        <v>0</v>
      </c>
      <c r="V145" s="27">
        <f>IF(ISBLANK(#REF!),"",IF(O145&gt;=1,7,0))</f>
        <v>0</v>
      </c>
      <c r="W145" s="27">
        <f>IF(ISBLANK(#REF!),"",IF(P145="ΠΟΛΥΤΕΚΝΟΣ",7,IF(P145="ΤΡΙΤΕΚΝΟΣ",3,0)))</f>
        <v>0</v>
      </c>
      <c r="X145" s="27">
        <f>IF(ISBLANK(#REF!),"",MAX(U145:W145))</f>
        <v>0</v>
      </c>
      <c r="Y145" s="181">
        <f>IF(ISBLANK(#REF!),"",SUM(R145:T145,X145))</f>
        <v>2.5499999999999998</v>
      </c>
    </row>
    <row r="146" spans="1:25" s="8" customFormat="1">
      <c r="A146" s="28">
        <f>IF(ISBLANK(#REF!),"",IF(ISNUMBER(A145),A145+1,1))</f>
        <v>136</v>
      </c>
      <c r="B146" s="16" t="s">
        <v>189</v>
      </c>
      <c r="C146" s="16" t="s">
        <v>190</v>
      </c>
      <c r="D146" s="16" t="s">
        <v>191</v>
      </c>
      <c r="E146" s="16" t="s">
        <v>74</v>
      </c>
      <c r="F146" s="88">
        <v>42262</v>
      </c>
      <c r="G146" s="54">
        <v>13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26"/>
      <c r="O146" s="87"/>
      <c r="P146" s="17"/>
      <c r="Q146" s="17"/>
      <c r="R146" s="23">
        <f>IF(ISBLANK(#REF!),"",IF(E146="ΤΕΕ-ΤΕΛ-ΕΠΛ-ΕΠΑΛ",IF(G146&gt;10,ROUND(0.5*(G146-10),2),0),IF(E146="ΙΕΚ-Τάξη μαθητείας ΕΠΑΛ",IF(G146&gt;10,ROUND(0.85*(G146-10),2),0))))</f>
        <v>2.5499999999999998</v>
      </c>
      <c r="S146" s="23">
        <f>IF(ISBLANK(#REF!),"",MIN(3,0.5*INT((H146*12+I146+ROUND(J146/30,0))/6)))</f>
        <v>0</v>
      </c>
      <c r="T146" s="23">
        <f>IF(ISBLANK(#REF!),"",0.25*(K146*12+L146+ROUND(M146/30,0)))</f>
        <v>0</v>
      </c>
      <c r="U146" s="27">
        <f>IF(ISBLANK(#REF!),"",IF(N146&gt;=67%,7,0))</f>
        <v>0</v>
      </c>
      <c r="V146" s="27">
        <f>IF(ISBLANK(#REF!),"",IF(O146&gt;=1,7,0))</f>
        <v>0</v>
      </c>
      <c r="W146" s="27">
        <f>IF(ISBLANK(#REF!),"",IF(P146="ΠΟΛΥΤΕΚΝΟΣ",7,IF(P146="ΤΡΙΤΕΚΝΟΣ",3,0)))</f>
        <v>0</v>
      </c>
      <c r="X146" s="27">
        <f>IF(ISBLANK(#REF!),"",MAX(U146:W146))</f>
        <v>0</v>
      </c>
      <c r="Y146" s="181">
        <f>IF(ISBLANK(#REF!),"",SUM(R146:T146,X146))</f>
        <v>2.5499999999999998</v>
      </c>
    </row>
    <row r="147" spans="1:25" s="16" customFormat="1">
      <c r="A147" s="28">
        <f>IF(ISBLANK(#REF!),"",IF(ISNUMBER(A146),A146+1,1))</f>
        <v>137</v>
      </c>
      <c r="B147" s="16" t="s">
        <v>303</v>
      </c>
      <c r="C147" s="16" t="s">
        <v>109</v>
      </c>
      <c r="D147" s="16" t="s">
        <v>112</v>
      </c>
      <c r="E147" s="16" t="s">
        <v>69</v>
      </c>
      <c r="F147" s="88">
        <v>40715</v>
      </c>
      <c r="G147" s="54">
        <v>14.8</v>
      </c>
      <c r="H147" s="16">
        <v>0</v>
      </c>
      <c r="I147" s="16">
        <v>5</v>
      </c>
      <c r="J147" s="16">
        <v>0</v>
      </c>
      <c r="K147" s="16">
        <v>0</v>
      </c>
      <c r="L147" s="16">
        <v>0</v>
      </c>
      <c r="M147" s="16">
        <v>0</v>
      </c>
      <c r="N147" s="26"/>
      <c r="O147" s="87"/>
      <c r="P147" s="17"/>
      <c r="Q147" s="17"/>
      <c r="R147" s="23">
        <f>IF(ISBLANK(#REF!),"",IF(E147="ΤΕΕ-ΤΕΛ-ΕΠΛ-ΕΠΑΛ",IF(G147&gt;10,ROUND(0.5*(G147-10),2),0),IF(E147="ΙΕΚ-Τάξη μαθητείας ΕΠΑΛ",IF(G147&gt;10,ROUND(0.85*(G147-10),2),0))))</f>
        <v>2.4</v>
      </c>
      <c r="S147" s="23">
        <f>IF(ISBLANK(#REF!),"",MIN(3,0.5*INT((H147*12+I147+ROUND(J147/30,0))/6)))</f>
        <v>0</v>
      </c>
      <c r="T147" s="23">
        <f>IF(ISBLANK(#REF!),"",0.25*(K147*12+L147+ROUND(M147/30,0)))</f>
        <v>0</v>
      </c>
      <c r="U147" s="27">
        <f>IF(ISBLANK(#REF!),"",IF(N147&gt;=67%,7,0))</f>
        <v>0</v>
      </c>
      <c r="V147" s="27">
        <f>IF(ISBLANK(#REF!),"",IF(O147&gt;=1,7,0))</f>
        <v>0</v>
      </c>
      <c r="W147" s="27">
        <f>IF(ISBLANK(#REF!),"",IF(P147="ΠΟΛΥΤΕΚΝΟΣ",7,IF(P147="ΤΡΙΤΕΚΝΟΣ",3,0)))</f>
        <v>0</v>
      </c>
      <c r="X147" s="27">
        <f>IF(ISBLANK(#REF!),"",MAX(U147:W147))</f>
        <v>0</v>
      </c>
      <c r="Y147" s="181">
        <f>IF(ISBLANK(#REF!),"",SUM(R147:T147,X147))</f>
        <v>2.4</v>
      </c>
    </row>
    <row r="148" spans="1:25" s="8" customFormat="1">
      <c r="A148" s="28">
        <f>IF(ISBLANK(#REF!),"",IF(ISNUMBER(A147),A147+1,1))</f>
        <v>138</v>
      </c>
      <c r="B148" s="16" t="s">
        <v>123</v>
      </c>
      <c r="C148" s="16" t="s">
        <v>154</v>
      </c>
      <c r="D148" s="16" t="s">
        <v>167</v>
      </c>
      <c r="E148" s="16" t="s">
        <v>69</v>
      </c>
      <c r="F148" s="88">
        <v>35236</v>
      </c>
      <c r="G148" s="54">
        <v>14.714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26"/>
      <c r="O148" s="87"/>
      <c r="P148" s="17"/>
      <c r="Q148" s="17"/>
      <c r="R148" s="23">
        <f>IF(ISBLANK(#REF!),"",IF(E148="ΤΕΕ-ΤΕΛ-ΕΠΛ-ΕΠΑΛ",IF(G148&gt;10,ROUND(0.5*(G148-10),2),0),IF(E148="ΙΕΚ-Τάξη μαθητείας ΕΠΑΛ",IF(G148&gt;10,ROUND(0.85*(G148-10),2),0))))</f>
        <v>2.36</v>
      </c>
      <c r="S148" s="23">
        <f>IF(ISBLANK(#REF!),"",MIN(3,0.5*INT((H148*12+I148+ROUND(J148/30,0))/6)))</f>
        <v>0</v>
      </c>
      <c r="T148" s="23">
        <f>IF(ISBLANK(#REF!),"",0.25*(K148*12+L148+ROUND(M148/30,0)))</f>
        <v>0</v>
      </c>
      <c r="U148" s="27">
        <f>IF(ISBLANK(#REF!),"",IF(N148&gt;=67%,7,0))</f>
        <v>0</v>
      </c>
      <c r="V148" s="27">
        <f>IF(ISBLANK(#REF!),"",IF(O148&gt;=1,7,0))</f>
        <v>0</v>
      </c>
      <c r="W148" s="27">
        <f>IF(ISBLANK(#REF!),"",IF(P148="ΠΟΛΥΤΕΚΝΟΣ",7,IF(P148="ΤΡΙΤΕΚΝΟΣ",3,0)))</f>
        <v>0</v>
      </c>
      <c r="X148" s="27">
        <f>IF(ISBLANK(#REF!),"",MAX(U148:W148))</f>
        <v>0</v>
      </c>
      <c r="Y148" s="181">
        <f>IF(ISBLANK(#REF!),"",SUM(R148:T148,X148))</f>
        <v>2.36</v>
      </c>
    </row>
    <row r="149" spans="1:25" s="8" customFormat="1">
      <c r="A149" s="28">
        <f>IF(ISBLANK(#REF!),"",IF(ISNUMBER(A148),A148+1,1))</f>
        <v>139</v>
      </c>
      <c r="B149" s="16" t="s">
        <v>297</v>
      </c>
      <c r="C149" s="16" t="s">
        <v>116</v>
      </c>
      <c r="D149" s="16" t="s">
        <v>141</v>
      </c>
      <c r="E149" s="16" t="s">
        <v>69</v>
      </c>
      <c r="F149" s="88">
        <v>35957</v>
      </c>
      <c r="G149" s="54">
        <v>14.5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26"/>
      <c r="O149" s="87"/>
      <c r="P149" s="17"/>
      <c r="Q149" s="17"/>
      <c r="R149" s="23">
        <f>IF(ISBLANK(#REF!),"",IF(E149="ΤΕΕ-ΤΕΛ-ΕΠΛ-ΕΠΑΛ",IF(G149&gt;10,ROUND(0.5*(G149-10),2),0),IF(E149="ΙΕΚ-Τάξη μαθητείας ΕΠΑΛ",IF(G149&gt;10,ROUND(0.85*(G149-10),2),0))))</f>
        <v>2.25</v>
      </c>
      <c r="S149" s="23">
        <f>IF(ISBLANK(#REF!),"",MIN(3,0.5*INT((H149*12+I149+ROUND(J149/30,0))/6)))</f>
        <v>0</v>
      </c>
      <c r="T149" s="23">
        <f>IF(ISBLANK(#REF!),"",0.25*(K149*12+L149+ROUND(M149/30,0)))</f>
        <v>0</v>
      </c>
      <c r="U149" s="27">
        <f>IF(ISBLANK(#REF!),"",IF(N149&gt;=67%,7,0))</f>
        <v>0</v>
      </c>
      <c r="V149" s="27">
        <f>IF(ISBLANK(#REF!),"",IF(O149&gt;=1,7,0))</f>
        <v>0</v>
      </c>
      <c r="W149" s="27">
        <f>IF(ISBLANK(#REF!),"",IF(P149="ΠΟΛΥΤΕΚΝΟΣ",7,IF(P149="ΤΡΙΤΕΚΝΟΣ",3,0)))</f>
        <v>0</v>
      </c>
      <c r="X149" s="27">
        <f>IF(ISBLANK(#REF!),"",MAX(U149:W149))</f>
        <v>0</v>
      </c>
      <c r="Y149" s="181">
        <f>IF(ISBLANK(#REF!),"",SUM(R149:T149,X149))</f>
        <v>2.25</v>
      </c>
    </row>
    <row r="150" spans="1:25" s="16" customFormat="1">
      <c r="A150" s="28">
        <f>IF(ISBLANK(#REF!),"",IF(ISNUMBER(A149),A149+1,1))</f>
        <v>140</v>
      </c>
      <c r="B150" s="16" t="s">
        <v>150</v>
      </c>
      <c r="C150" s="16" t="s">
        <v>151</v>
      </c>
      <c r="D150" s="16" t="s">
        <v>152</v>
      </c>
      <c r="E150" s="16" t="s">
        <v>69</v>
      </c>
      <c r="F150" s="88">
        <v>33774</v>
      </c>
      <c r="G150" s="54">
        <v>14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26"/>
      <c r="O150" s="87"/>
      <c r="P150" s="17"/>
      <c r="Q150" s="17"/>
      <c r="R150" s="23">
        <f>IF(ISBLANK(#REF!),"",IF(E150="ΤΕΕ-ΤΕΛ-ΕΠΛ-ΕΠΑΛ",IF(G150&gt;10,ROUND(0.5*(G150-10),2),0),IF(E150="ΙΕΚ-Τάξη μαθητείας ΕΠΑΛ",IF(G150&gt;10,ROUND(0.85*(G150-10),2),0))))</f>
        <v>2</v>
      </c>
      <c r="S150" s="23">
        <f>IF(ISBLANK(#REF!),"",MIN(3,0.5*INT((H150*12+I150+ROUND(J150/30,0))/6)))</f>
        <v>0</v>
      </c>
      <c r="T150" s="23">
        <f>IF(ISBLANK(#REF!),"",0.25*(K150*12+L150+ROUND(M150/30,0)))</f>
        <v>0</v>
      </c>
      <c r="U150" s="27">
        <f>IF(ISBLANK(#REF!),"",IF(N150&gt;=67%,7,0))</f>
        <v>0</v>
      </c>
      <c r="V150" s="27">
        <f>IF(ISBLANK(#REF!),"",IF(O150&gt;=1,7,0))</f>
        <v>0</v>
      </c>
      <c r="W150" s="27">
        <f>IF(ISBLANK(#REF!),"",IF(P150="ΠΟΛΥΤΕΚΝΟΣ",7,IF(P150="ΤΡΙΤΕΚΝΟΣ",3,0)))</f>
        <v>0</v>
      </c>
      <c r="X150" s="27">
        <f>IF(ISBLANK(#REF!),"",MAX(U150:W150))</f>
        <v>0</v>
      </c>
      <c r="Y150" s="181">
        <f>IF(ISBLANK(#REF!),"",SUM(R150:T150,X150))</f>
        <v>2</v>
      </c>
    </row>
    <row r="151" spans="1:25" s="8" customFormat="1">
      <c r="A151" s="28">
        <f>IF(ISBLANK(#REF!),"",IF(ISNUMBER(A150),A150+1,1))</f>
        <v>141</v>
      </c>
      <c r="B151" s="16" t="s">
        <v>315</v>
      </c>
      <c r="C151" s="16" t="s">
        <v>158</v>
      </c>
      <c r="D151" s="16" t="s">
        <v>112</v>
      </c>
      <c r="E151" s="16" t="s">
        <v>74</v>
      </c>
      <c r="F151" s="88">
        <v>37294</v>
      </c>
      <c r="G151" s="54">
        <v>12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26"/>
      <c r="O151" s="87"/>
      <c r="P151" s="17"/>
      <c r="Q151" s="17"/>
      <c r="R151" s="23">
        <f>IF(ISBLANK(#REF!),"",IF(E151="ΤΕΕ-ΤΕΛ-ΕΠΛ-ΕΠΑΛ",IF(G151&gt;10,ROUND(0.5*(G151-10),2),0),IF(E151="ΙΕΚ-Τάξη μαθητείας ΕΠΑΛ",IF(G151&gt;10,ROUND(0.85*(G151-10),2),0))))</f>
        <v>1.7</v>
      </c>
      <c r="S151" s="23">
        <f>IF(ISBLANK(#REF!),"",MIN(3,0.5*INT((H151*12+I151+ROUND(J151/30,0))/6)))</f>
        <v>0</v>
      </c>
      <c r="T151" s="23">
        <f>IF(ISBLANK(#REF!),"",0.25*(K151*12+L151+ROUND(M151/30,0)))</f>
        <v>0</v>
      </c>
      <c r="U151" s="27">
        <f>IF(ISBLANK(#REF!),"",IF(N151&gt;=67%,7,0))</f>
        <v>0</v>
      </c>
      <c r="V151" s="27">
        <f>IF(ISBLANK(#REF!),"",IF(O151&gt;=1,7,0))</f>
        <v>0</v>
      </c>
      <c r="W151" s="27">
        <f>IF(ISBLANK(#REF!),"",IF(P151="ΠΟΛΥΤΕΚΝΟΣ",7,IF(P151="ΤΡΙΤΕΚΝΟΣ",3,0)))</f>
        <v>0</v>
      </c>
      <c r="X151" s="27">
        <f>IF(ISBLANK(#REF!),"",MAX(U151:W151))</f>
        <v>0</v>
      </c>
      <c r="Y151" s="181">
        <f>IF(ISBLANK(#REF!),"",SUM(R151:T151,X151))</f>
        <v>1.7</v>
      </c>
    </row>
    <row r="152" spans="1:25" s="8" customFormat="1">
      <c r="A152" s="28">
        <f>IF(ISBLANK(#REF!),"",IF(ISNUMBER(A151),A151+1,1))</f>
        <v>142</v>
      </c>
      <c r="B152" s="16" t="s">
        <v>183</v>
      </c>
      <c r="C152" s="16" t="s">
        <v>98</v>
      </c>
      <c r="D152" s="16" t="s">
        <v>184</v>
      </c>
      <c r="E152" s="16" t="s">
        <v>74</v>
      </c>
      <c r="F152" s="88">
        <v>40056</v>
      </c>
      <c r="G152" s="54">
        <v>12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26"/>
      <c r="O152" s="87"/>
      <c r="P152" s="17"/>
      <c r="Q152" s="17"/>
      <c r="R152" s="23">
        <f>IF(ISBLANK(#REF!),"",IF(E152="ΤΕΕ-ΤΕΛ-ΕΠΛ-ΕΠΑΛ",IF(G152&gt;10,ROUND(0.5*(G152-10),2),0),IF(E152="ΙΕΚ-Τάξη μαθητείας ΕΠΑΛ",IF(G152&gt;10,ROUND(0.85*(G152-10),2),0))))</f>
        <v>1.7</v>
      </c>
      <c r="S152" s="23">
        <f>IF(ISBLANK(#REF!),"",MIN(3,0.5*INT((H152*12+I152+ROUND(J152/30,0))/6)))</f>
        <v>0</v>
      </c>
      <c r="T152" s="23">
        <f>IF(ISBLANK(#REF!),"",0.25*(K152*12+L152+ROUND(M152/30,0)))</f>
        <v>0</v>
      </c>
      <c r="U152" s="27">
        <f>IF(ISBLANK(#REF!),"",IF(N152&gt;=67%,7,0))</f>
        <v>0</v>
      </c>
      <c r="V152" s="27">
        <f>IF(ISBLANK(#REF!),"",IF(O152&gt;=1,7,0))</f>
        <v>0</v>
      </c>
      <c r="W152" s="27">
        <f>IF(ISBLANK(#REF!),"",IF(P152="ΠΟΛΥΤΕΚΝΟΣ",7,IF(P152="ΤΡΙΤΕΚΝΟΣ",3,0)))</f>
        <v>0</v>
      </c>
      <c r="X152" s="27">
        <f>IF(ISBLANK(#REF!),"",MAX(U152:W152))</f>
        <v>0</v>
      </c>
      <c r="Y152" s="181">
        <f>IF(ISBLANK(#REF!),"",SUM(R152:T152,X152))</f>
        <v>1.7</v>
      </c>
    </row>
    <row r="153" spans="1:25" s="8" customFormat="1">
      <c r="A153" s="28">
        <f>IF(ISBLANK(#REF!),"",IF(ISNUMBER(A152),A152+1,1))</f>
        <v>143</v>
      </c>
      <c r="B153" s="16" t="s">
        <v>262</v>
      </c>
      <c r="C153" s="16" t="s">
        <v>263</v>
      </c>
      <c r="D153" s="16" t="s">
        <v>112</v>
      </c>
      <c r="E153" s="16" t="s">
        <v>74</v>
      </c>
      <c r="F153" s="88">
        <v>42626</v>
      </c>
      <c r="G153" s="54">
        <v>12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26"/>
      <c r="O153" s="87"/>
      <c r="P153" s="17"/>
      <c r="Q153" s="17"/>
      <c r="R153" s="23">
        <f>IF(ISBLANK(#REF!),"",IF(E153="ΤΕΕ-ΤΕΛ-ΕΠΛ-ΕΠΑΛ",IF(G153&gt;10,ROUND(0.5*(G153-10),2),0),IF(E153="ΙΕΚ-Τάξη μαθητείας ΕΠΑΛ",IF(G153&gt;10,ROUND(0.85*(G153-10),2),0))))</f>
        <v>1.7</v>
      </c>
      <c r="S153" s="23">
        <f>IF(ISBLANK(#REF!),"",MIN(3,0.5*INT((H153*12+I153+ROUND(J153/30,0))/6)))</f>
        <v>0</v>
      </c>
      <c r="T153" s="23">
        <f>IF(ISBLANK(#REF!),"",0.25*(K153*12+L153+ROUND(M153/30,0)))</f>
        <v>0</v>
      </c>
      <c r="U153" s="27">
        <f>IF(ISBLANK(#REF!),"",IF(N153&gt;=67%,7,0))</f>
        <v>0</v>
      </c>
      <c r="V153" s="27">
        <f>IF(ISBLANK(#REF!),"",IF(O153&gt;=1,7,0))</f>
        <v>0</v>
      </c>
      <c r="W153" s="27">
        <f>IF(ISBLANK(#REF!),"",IF(P153="ΠΟΛΥΤΕΚΝΟΣ",7,IF(P153="ΤΡΙΤΕΚΝΟΣ",3,0)))</f>
        <v>0</v>
      </c>
      <c r="X153" s="27">
        <f>IF(ISBLANK(#REF!),"",MAX(U153:W153))</f>
        <v>0</v>
      </c>
      <c r="Y153" s="181">
        <f>IF(ISBLANK(#REF!),"",SUM(R153:T153,X153))</f>
        <v>1.7</v>
      </c>
    </row>
    <row r="154" spans="1:25" s="8" customFormat="1">
      <c r="A154" s="28">
        <f>IF(ISBLANK(#REF!),"",IF(ISNUMBER(A153),A153+1,1))</f>
        <v>144</v>
      </c>
      <c r="B154" s="16" t="s">
        <v>194</v>
      </c>
      <c r="C154" s="16" t="s">
        <v>195</v>
      </c>
      <c r="D154" s="16" t="s">
        <v>196</v>
      </c>
      <c r="E154" s="16" t="s">
        <v>69</v>
      </c>
      <c r="F154" s="88">
        <v>37874</v>
      </c>
      <c r="G154" s="54">
        <v>13.272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26"/>
      <c r="O154" s="87"/>
      <c r="P154" s="17"/>
      <c r="Q154" s="17"/>
      <c r="R154" s="23">
        <f>IF(ISBLANK(#REF!),"",IF(E154="ΤΕΕ-ΤΕΛ-ΕΠΛ-ΕΠΑΛ",IF(G154&gt;10,ROUND(0.5*(G154-10),2),0),IF(E154="ΙΕΚ-Τάξη μαθητείας ΕΠΑΛ",IF(G154&gt;10,ROUND(0.85*(G154-10),2),0))))</f>
        <v>1.64</v>
      </c>
      <c r="S154" s="23">
        <f>IF(ISBLANK(#REF!),"",MIN(3,0.5*INT((H154*12+I154+ROUND(J154/30,0))/6)))</f>
        <v>0</v>
      </c>
      <c r="T154" s="23">
        <f>IF(ISBLANK(#REF!),"",0.25*(K154*12+L154+ROUND(M154/30,0)))</f>
        <v>0</v>
      </c>
      <c r="U154" s="27">
        <f>IF(ISBLANK(#REF!),"",IF(N154&gt;=67%,7,0))</f>
        <v>0</v>
      </c>
      <c r="V154" s="27">
        <f>IF(ISBLANK(#REF!),"",IF(O154&gt;=1,7,0))</f>
        <v>0</v>
      </c>
      <c r="W154" s="27">
        <f>IF(ISBLANK(#REF!),"",IF(P154="ΠΟΛΥΤΕΚΝΟΣ",7,IF(P154="ΤΡΙΤΕΚΝΟΣ",3,0)))</f>
        <v>0</v>
      </c>
      <c r="X154" s="27">
        <f>IF(ISBLANK(#REF!),"",MAX(U154:W154))</f>
        <v>0</v>
      </c>
      <c r="Y154" s="181">
        <f>IF(ISBLANK(#REF!),"",SUM(R154:T154,X154))</f>
        <v>1.64</v>
      </c>
    </row>
    <row r="155" spans="1:25" s="8" customFormat="1">
      <c r="A155" s="28">
        <f>IF(ISBLANK(#REF!),"",IF(ISNUMBER(A154),A154+1,1))</f>
        <v>145</v>
      </c>
      <c r="B155" s="16" t="s">
        <v>304</v>
      </c>
      <c r="C155" s="16" t="s">
        <v>305</v>
      </c>
      <c r="D155" s="16" t="s">
        <v>107</v>
      </c>
      <c r="E155" s="16" t="s">
        <v>74</v>
      </c>
      <c r="F155" s="88">
        <v>37826</v>
      </c>
      <c r="G155" s="54">
        <v>11</v>
      </c>
      <c r="H155" s="16">
        <v>0</v>
      </c>
      <c r="I155" s="16">
        <v>0</v>
      </c>
      <c r="J155" s="16">
        <v>3</v>
      </c>
      <c r="K155" s="16">
        <v>0</v>
      </c>
      <c r="L155" s="16">
        <v>3</v>
      </c>
      <c r="M155" s="16">
        <v>10</v>
      </c>
      <c r="N155" s="26"/>
      <c r="O155" s="87"/>
      <c r="P155" s="17"/>
      <c r="Q155" s="17"/>
      <c r="R155" s="23">
        <f>IF(ISBLANK(#REF!),"",IF(E155="ΤΕΕ-ΤΕΛ-ΕΠΛ-ΕΠΑΛ",IF(G155&gt;10,ROUND(0.5*(G155-10),2),0),IF(E155="ΙΕΚ-Τάξη μαθητείας ΕΠΑΛ",IF(G155&gt;10,ROUND(0.85*(G155-10),2),0))))</f>
        <v>0.85</v>
      </c>
      <c r="S155" s="23">
        <f>IF(ISBLANK(#REF!),"",MIN(3,0.5*INT((H155*12+I155+ROUND(J155/30,0))/6)))</f>
        <v>0</v>
      </c>
      <c r="T155" s="23">
        <f>IF(ISBLANK(#REF!),"",0.25*(K155*12+L155+ROUND(M155/30,0)))</f>
        <v>0.75</v>
      </c>
      <c r="U155" s="27">
        <f>IF(ISBLANK(#REF!),"",IF(N155&gt;=67%,7,0))</f>
        <v>0</v>
      </c>
      <c r="V155" s="27">
        <f>IF(ISBLANK(#REF!),"",IF(O155&gt;=1,7,0))</f>
        <v>0</v>
      </c>
      <c r="W155" s="27">
        <f>IF(ISBLANK(#REF!),"",IF(P155="ΠΟΛΥΤΕΚΝΟΣ",7,IF(P155="ΤΡΙΤΕΚΝΟΣ",3,0)))</f>
        <v>0</v>
      </c>
      <c r="X155" s="27">
        <f>IF(ISBLANK(#REF!),"",MAX(U155:W155))</f>
        <v>0</v>
      </c>
      <c r="Y155" s="181">
        <f>IF(ISBLANK(#REF!),"",SUM(R155:T155,X155))</f>
        <v>1.6</v>
      </c>
    </row>
    <row r="156" spans="1:25" s="8" customFormat="1">
      <c r="A156" s="28">
        <f>IF(ISBLANK(#REF!),"",IF(ISNUMBER(A155),A155+1,1))</f>
        <v>146</v>
      </c>
      <c r="B156" s="16" t="s">
        <v>309</v>
      </c>
      <c r="C156" s="16" t="s">
        <v>310</v>
      </c>
      <c r="D156" s="16" t="s">
        <v>112</v>
      </c>
      <c r="E156" s="16" t="s">
        <v>69</v>
      </c>
      <c r="F156" s="88">
        <v>37775</v>
      </c>
      <c r="G156" s="54">
        <v>12.909000000000001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26"/>
      <c r="O156" s="87"/>
      <c r="P156" s="17"/>
      <c r="Q156" s="17"/>
      <c r="R156" s="23">
        <f>IF(ISBLANK(#REF!),"",IF(E156="ΤΕΕ-ΤΕΛ-ΕΠΛ-ΕΠΑΛ",IF(G156&gt;10,ROUND(0.5*(G156-10),2),0),IF(E156="ΙΕΚ-Τάξη μαθητείας ΕΠΑΛ",IF(G156&gt;10,ROUND(0.85*(G156-10),2),0))))</f>
        <v>1.45</v>
      </c>
      <c r="S156" s="23">
        <f>IF(ISBLANK(#REF!),"",MIN(3,0.5*INT((H156*12+I156+ROUND(J156/30,0))/6)))</f>
        <v>0</v>
      </c>
      <c r="T156" s="23">
        <f>IF(ISBLANK(#REF!),"",0.25*(K156*12+L156+ROUND(M156/30,0)))</f>
        <v>0</v>
      </c>
      <c r="U156" s="27">
        <f>IF(ISBLANK(#REF!),"",IF(N156&gt;=67%,7,0))</f>
        <v>0</v>
      </c>
      <c r="V156" s="27">
        <f>IF(ISBLANK(#REF!),"",IF(O156&gt;=1,7,0))</f>
        <v>0</v>
      </c>
      <c r="W156" s="27">
        <f>IF(ISBLANK(#REF!),"",IF(P156="ΠΟΛΥΤΕΚΝΟΣ",7,IF(P156="ΤΡΙΤΕΚΝΟΣ",3,0)))</f>
        <v>0</v>
      </c>
      <c r="X156" s="27">
        <f>IF(ISBLANK(#REF!),"",MAX(U156:W156))</f>
        <v>0</v>
      </c>
      <c r="Y156" s="181">
        <f>IF(ISBLANK(#REF!),"",SUM(R156:T156,X156))</f>
        <v>1.45</v>
      </c>
    </row>
    <row r="157" spans="1:25" s="8" customFormat="1">
      <c r="A157" s="28">
        <f>IF(ISBLANK(#REF!),"",IF(ISNUMBER(A156),A156+1,1))</f>
        <v>147</v>
      </c>
      <c r="B157" s="16" t="s">
        <v>340</v>
      </c>
      <c r="C157" s="16" t="s">
        <v>235</v>
      </c>
      <c r="D157" s="16" t="s">
        <v>155</v>
      </c>
      <c r="E157" s="16" t="s">
        <v>69</v>
      </c>
      <c r="F157" s="88">
        <v>36417</v>
      </c>
      <c r="G157" s="54">
        <v>12.866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26"/>
      <c r="O157" s="87"/>
      <c r="P157" s="17"/>
      <c r="Q157" s="17"/>
      <c r="R157" s="23">
        <f>IF(ISBLANK(#REF!),"",IF(E157="ΤΕΕ-ΤΕΛ-ΕΠΛ-ΕΠΑΛ",IF(G157&gt;10,ROUND(0.5*(G157-10),2),0),IF(E157="ΙΕΚ-Τάξη μαθητείας ΕΠΑΛ",IF(G157&gt;10,ROUND(0.85*(G157-10),2),0))))</f>
        <v>1.43</v>
      </c>
      <c r="S157" s="23">
        <f>IF(ISBLANK(#REF!),"",MIN(3,0.5*INT((H157*12+I157+ROUND(J157/30,0))/6)))</f>
        <v>0</v>
      </c>
      <c r="T157" s="23">
        <f>IF(ISBLANK(#REF!),"",0.25*(K157*12+L157+ROUND(M157/30,0)))</f>
        <v>0</v>
      </c>
      <c r="U157" s="27">
        <f>IF(ISBLANK(#REF!),"",IF(N157&gt;=67%,7,0))</f>
        <v>0</v>
      </c>
      <c r="V157" s="27">
        <f>IF(ISBLANK(#REF!),"",IF(O157&gt;=1,7,0))</f>
        <v>0</v>
      </c>
      <c r="W157" s="27">
        <f>IF(ISBLANK(#REF!),"",IF(P157="ΠΟΛΥΤΕΚΝΟΣ",7,IF(P157="ΤΡΙΤΕΚΝΟΣ",3,0)))</f>
        <v>0</v>
      </c>
      <c r="X157" s="27">
        <f>IF(ISBLANK(#REF!),"",MAX(U157:W157))</f>
        <v>0</v>
      </c>
      <c r="Y157" s="181">
        <f>IF(ISBLANK(#REF!),"",SUM(R157:T157,X157))</f>
        <v>1.43</v>
      </c>
    </row>
    <row r="158" spans="1:25" s="16" customFormat="1">
      <c r="A158" s="28">
        <f>IF(ISBLANK(#REF!),"",IF(ISNUMBER(A157),A157+1,1))</f>
        <v>148</v>
      </c>
      <c r="B158" s="16" t="s">
        <v>298</v>
      </c>
      <c r="C158" s="16" t="s">
        <v>299</v>
      </c>
      <c r="D158" s="16" t="s">
        <v>107</v>
      </c>
      <c r="E158" s="16" t="s">
        <v>74</v>
      </c>
      <c r="F158" s="88">
        <v>42062</v>
      </c>
      <c r="G158" s="54">
        <v>11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26"/>
      <c r="O158" s="87"/>
      <c r="P158" s="17"/>
      <c r="Q158" s="17"/>
      <c r="R158" s="23">
        <f>IF(ISBLANK(#REF!),"",IF(E158="ΤΕΕ-ΤΕΛ-ΕΠΛ-ΕΠΑΛ",IF(G158&gt;10,ROUND(0.5*(G158-10),2),0),IF(E158="ΙΕΚ-Τάξη μαθητείας ΕΠΑΛ",IF(G158&gt;10,ROUND(0.85*(G158-10),2),0))))</f>
        <v>0.85</v>
      </c>
      <c r="S158" s="23">
        <f>IF(ISBLANK(#REF!),"",MIN(3,0.5*INT((H158*12+I158+ROUND(J158/30,0))/6)))</f>
        <v>0</v>
      </c>
      <c r="T158" s="23">
        <f>IF(ISBLANK(#REF!),"",0.25*(K158*12+L158+ROUND(M158/30,0)))</f>
        <v>0</v>
      </c>
      <c r="U158" s="27">
        <f>IF(ISBLANK(#REF!),"",IF(N158&gt;=67%,7,0))</f>
        <v>0</v>
      </c>
      <c r="V158" s="27">
        <f>IF(ISBLANK(#REF!),"",IF(O158&gt;=1,7,0))</f>
        <v>0</v>
      </c>
      <c r="W158" s="27">
        <f>IF(ISBLANK(#REF!),"",IF(P158="ΠΟΛΥΤΕΚΝΟΣ",7,IF(P158="ΤΡΙΤΕΚΝΟΣ",3,0)))</f>
        <v>0</v>
      </c>
      <c r="X158" s="27">
        <f>IF(ISBLANK(#REF!),"",MAX(U158:W158))</f>
        <v>0</v>
      </c>
      <c r="Y158" s="181">
        <f>IF(ISBLANK(#REF!),"",SUM(R158:T158,X158))</f>
        <v>0.85</v>
      </c>
    </row>
    <row r="159" spans="1:25" s="8" customFormat="1">
      <c r="A159" s="28">
        <f>IF(ISBLANK(#REF!),"",IF(ISNUMBER(A158),A158+1,1))</f>
        <v>149</v>
      </c>
      <c r="B159" s="16" t="s">
        <v>257</v>
      </c>
      <c r="C159" s="16" t="s">
        <v>258</v>
      </c>
      <c r="D159" s="16" t="s">
        <v>184</v>
      </c>
      <c r="E159" s="16" t="s">
        <v>74</v>
      </c>
      <c r="F159" s="88">
        <v>41263</v>
      </c>
      <c r="G159" s="54">
        <v>10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26"/>
      <c r="O159" s="87"/>
      <c r="P159" s="17"/>
      <c r="Q159" s="17"/>
      <c r="R159" s="23">
        <f>IF(ISBLANK(#REF!),"",IF(E159="ΤΕΕ-ΤΕΛ-ΕΠΛ-ΕΠΑΛ",IF(G159&gt;10,ROUND(0.5*(G159-10),2),0),IF(E159="ΙΕΚ-Τάξη μαθητείας ΕΠΑΛ",IF(G159&gt;10,ROUND(0.85*(G159-10),2),0))))</f>
        <v>0</v>
      </c>
      <c r="S159" s="23">
        <f>IF(ISBLANK(#REF!),"",MIN(3,0.5*INT((H159*12+I159+ROUND(J159/30,0))/6)))</f>
        <v>0</v>
      </c>
      <c r="T159" s="23">
        <f>IF(ISBLANK(#REF!),"",0.25*(K159*12+L159+ROUND(M159/30,0)))</f>
        <v>0</v>
      </c>
      <c r="U159" s="27">
        <f>IF(ISBLANK(#REF!),"",IF(N159&gt;=67%,7,0))</f>
        <v>0</v>
      </c>
      <c r="V159" s="27">
        <f>IF(ISBLANK(#REF!),"",IF(O159&gt;=1,7,0))</f>
        <v>0</v>
      </c>
      <c r="W159" s="27">
        <f>IF(ISBLANK(#REF!),"",IF(P159="ΠΟΛΥΤΕΚΝΟΣ",7,IF(P159="ΤΡΙΤΕΚΝΟΣ",3,0)))</f>
        <v>0</v>
      </c>
      <c r="X159" s="27">
        <f>IF(ISBLANK(#REF!),"",MAX(U159:W159))</f>
        <v>0</v>
      </c>
      <c r="Y159" s="181">
        <f>IF(ISBLANK(#REF!),"",SUM(R159:T159,X159))</f>
        <v>0</v>
      </c>
    </row>
    <row r="160" spans="1:25" s="8" customFormat="1">
      <c r="A160" s="28">
        <f>IF(ISBLANK(#REF!),"",IF(ISNUMBER(A159),A159+1,1))</f>
        <v>150</v>
      </c>
      <c r="B160" s="16" t="s">
        <v>197</v>
      </c>
      <c r="C160" s="16" t="s">
        <v>98</v>
      </c>
      <c r="D160" s="16" t="s">
        <v>177</v>
      </c>
      <c r="E160" s="16" t="s">
        <v>74</v>
      </c>
      <c r="F160" s="88">
        <v>42626</v>
      </c>
      <c r="G160" s="54">
        <v>10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26"/>
      <c r="O160" s="87"/>
      <c r="P160" s="17"/>
      <c r="Q160" s="17"/>
      <c r="R160" s="23">
        <f>IF(ISBLANK(#REF!),"",IF(E160="ΤΕΕ-ΤΕΛ-ΕΠΛ-ΕΠΑΛ",IF(G160&gt;10,ROUND(0.5*(G160-10),2),0),IF(E160="ΙΕΚ-Τάξη μαθητείας ΕΠΑΛ",IF(G160&gt;10,ROUND(0.85*(G160-10),2),0))))</f>
        <v>0</v>
      </c>
      <c r="S160" s="23">
        <f>IF(ISBLANK(#REF!),"",MIN(3,0.5*INT((H160*12+I160+ROUND(J160/30,0))/6)))</f>
        <v>0</v>
      </c>
      <c r="T160" s="23">
        <f>IF(ISBLANK(#REF!),"",0.25*(K160*12+L160+ROUND(M160/30,0)))</f>
        <v>0</v>
      </c>
      <c r="U160" s="27">
        <f>IF(ISBLANK(#REF!),"",IF(N160&gt;=67%,7,0))</f>
        <v>0</v>
      </c>
      <c r="V160" s="27">
        <f>IF(ISBLANK(#REF!),"",IF(O160&gt;=1,7,0))</f>
        <v>0</v>
      </c>
      <c r="W160" s="27">
        <f>IF(ISBLANK(#REF!),"",IF(P160="ΠΟΛΥΤΕΚΝΟΣ",7,IF(P160="ΤΡΙΤΕΚΝΟΣ",3,0)))</f>
        <v>0</v>
      </c>
      <c r="X160" s="27">
        <f>IF(ISBLANK(#REF!),"",MAX(U160:W160))</f>
        <v>0</v>
      </c>
      <c r="Y160" s="181">
        <f>IF(ISBLANK(#REF!),"",SUM(R160:T160,X160))</f>
        <v>0</v>
      </c>
    </row>
  </sheetData>
  <mergeCells count="10">
    <mergeCell ref="N9:P9"/>
    <mergeCell ref="R9:X9"/>
    <mergeCell ref="C2:H2"/>
    <mergeCell ref="B4:D4"/>
    <mergeCell ref="B5:D5"/>
    <mergeCell ref="B6:D6"/>
    <mergeCell ref="B7:D7"/>
    <mergeCell ref="B9:D9"/>
    <mergeCell ref="E9:F9"/>
    <mergeCell ref="H9:M9"/>
  </mergeCells>
  <dataValidations count="10">
    <dataValidation type="whole" operator="greaterThanOrEqual" allowBlank="1" showInputMessage="1" showErrorMessage="1" sqref="O12:O160">
      <formula1>0</formula1>
    </dataValidation>
    <dataValidation type="list" allowBlank="1" showInputMessage="1" showErrorMessage="1" sqref="E12:E160">
      <formula1>ΚΑΤΗΓΟΡΙΑ_ΠΤΥΧΙΟΥ</formula1>
    </dataValidation>
    <dataValidation type="date" operator="greaterThan" allowBlank="1" showInputMessage="1" showErrorMessage="1" sqref="F12:F160">
      <formula1>1</formula1>
    </dataValidation>
    <dataValidation type="decimal" allowBlank="1" showInputMessage="1" showErrorMessage="1" sqref="G12:G160">
      <formula1>0</formula1>
      <formula2>20</formula2>
    </dataValidation>
    <dataValidation type="whole" allowBlank="1" showInputMessage="1" showErrorMessage="1" sqref="K12:K160 H12:H160">
      <formula1>0</formula1>
      <formula2>40</formula2>
    </dataValidation>
    <dataValidation type="whole" allowBlank="1" showInputMessage="1" showErrorMessage="1" sqref="L12:L160 I12:I160">
      <formula1>0</formula1>
      <formula2>11</formula2>
    </dataValidation>
    <dataValidation type="whole" allowBlank="1" showInputMessage="1" showErrorMessage="1" sqref="M12:M160 J12:J160">
      <formula1>0</formula1>
      <formula2>29</formula2>
    </dataValidation>
    <dataValidation type="decimal" allowBlank="1" showInputMessage="1" showErrorMessage="1" sqref="N12:N160">
      <formula1>0</formula1>
      <formula2>1</formula2>
    </dataValidation>
    <dataValidation type="list" allowBlank="1" showInputMessage="1" showErrorMessage="1" sqref="P12:P160">
      <formula1>ΠΟΛΥΤΕΚΝΟΣ_ΤΡΙΤΕΚΝΟΣ</formula1>
    </dataValidation>
    <dataValidation type="list" allowBlank="1" showInputMessage="1" showErrorMessage="1" sqref="Q12:Q160">
      <formula1>NAI_OXI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1"/>
  <sheetViews>
    <sheetView zoomScale="80" zoomScaleNormal="80" workbookViewId="0">
      <selection activeCell="A11" sqref="A11"/>
    </sheetView>
  </sheetViews>
  <sheetFormatPr defaultRowHeight="15"/>
  <cols>
    <col min="1" max="1" width="5.140625" customWidth="1"/>
    <col min="2" max="2" width="17.85546875" customWidth="1"/>
    <col min="3" max="4" width="15" customWidth="1"/>
    <col min="5" max="5" width="13.28515625" customWidth="1"/>
    <col min="6" max="6" width="6.85546875" customWidth="1"/>
    <col min="7" max="7" width="16.42578125" customWidth="1"/>
    <col min="10" max="10" width="12.42578125" customWidth="1"/>
    <col min="11" max="11" width="5" bestFit="1" customWidth="1"/>
    <col min="12" max="12" width="11" bestFit="1" customWidth="1"/>
    <col min="13" max="13" width="13.85546875" customWidth="1"/>
    <col min="14" max="14" width="6.7109375" bestFit="1" customWidth="1"/>
    <col min="15" max="15" width="8.28515625" customWidth="1"/>
    <col min="19" max="21" width="6.7109375" bestFit="1" customWidth="1"/>
    <col min="24" max="24" width="6.7109375" bestFit="1" customWidth="1"/>
    <col min="25" max="25" width="7" customWidth="1"/>
    <col min="26" max="26" width="6.42578125" customWidth="1"/>
    <col min="27" max="27" width="6.28515625" customWidth="1"/>
    <col min="33" max="33" width="6.7109375" bestFit="1" customWidth="1"/>
    <col min="35" max="36" width="6.710937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816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68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6" customFormat="1">
      <c r="A11" s="28">
        <f>IF(ISBLANK(#REF!),"",IF(ISNUMBER(A10),A10+1,1))</f>
        <v>1</v>
      </c>
      <c r="B11" s="8" t="s">
        <v>571</v>
      </c>
      <c r="C11" s="8" t="s">
        <v>98</v>
      </c>
      <c r="D11" s="8" t="s">
        <v>107</v>
      </c>
      <c r="E11" s="8" t="s">
        <v>37</v>
      </c>
      <c r="F11" s="8" t="s">
        <v>88</v>
      </c>
      <c r="G11" s="8" t="s">
        <v>15</v>
      </c>
      <c r="H11" s="8" t="s">
        <v>12</v>
      </c>
      <c r="I11" s="8" t="s">
        <v>11</v>
      </c>
      <c r="J11" s="37">
        <v>38056</v>
      </c>
      <c r="K11" s="51">
        <v>8.27</v>
      </c>
      <c r="L11" s="12" t="s">
        <v>12</v>
      </c>
      <c r="M11" s="12"/>
      <c r="N11" s="12"/>
      <c r="O11" s="12"/>
      <c r="P11" s="8">
        <v>0</v>
      </c>
      <c r="Q11" s="8">
        <v>0</v>
      </c>
      <c r="R11" s="8">
        <v>0</v>
      </c>
      <c r="S11" s="8">
        <v>7</v>
      </c>
      <c r="T11" s="8">
        <v>1</v>
      </c>
      <c r="U11" s="8">
        <v>29</v>
      </c>
      <c r="V11" s="11"/>
      <c r="W11" s="85"/>
      <c r="X11" s="12"/>
      <c r="Y11" s="12" t="s">
        <v>14</v>
      </c>
      <c r="Z11" s="12" t="s">
        <v>14</v>
      </c>
      <c r="AA11" s="23">
        <f>IF(ISBLANK(#REF!),"",IF(K11&gt;5,ROUND(0.5*(K11-5),2),0))</f>
        <v>1.64</v>
      </c>
      <c r="AB11" s="23">
        <f>IF(ISBLANK(#REF!),"",IF(L11="ΝΑΙ",6,(IF(M11="ΝΑΙ",4,0))))</f>
        <v>6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6</v>
      </c>
      <c r="AE11" s="23">
        <f>IF(ISBLANK(#REF!),"",MIN(3,0.5*INT((P11*12+Q11+ROUND(R11/30,0))/6)))</f>
        <v>0</v>
      </c>
      <c r="AF11" s="23">
        <f>IF(ISBLANK(#REF!),"",0.25*(S11*12+T11+ROUND(U11/30,0)))</f>
        <v>21.5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29.14</v>
      </c>
    </row>
    <row r="12" spans="1:37" s="8" customFormat="1">
      <c r="A12" s="28">
        <f>IF(ISBLANK(#REF!),"",IF(ISNUMBER(A11),A11+1,1))</f>
        <v>2</v>
      </c>
      <c r="B12" s="8" t="s">
        <v>514</v>
      </c>
      <c r="C12" s="8" t="s">
        <v>98</v>
      </c>
      <c r="D12" s="8" t="s">
        <v>515</v>
      </c>
      <c r="E12" s="8" t="s">
        <v>37</v>
      </c>
      <c r="F12" s="8" t="s">
        <v>89</v>
      </c>
      <c r="G12" s="8" t="s">
        <v>61</v>
      </c>
      <c r="H12" s="8" t="s">
        <v>12</v>
      </c>
      <c r="I12" s="8" t="s">
        <v>11</v>
      </c>
      <c r="J12" s="37">
        <v>39234</v>
      </c>
      <c r="K12" s="51">
        <v>7.22</v>
      </c>
      <c r="L12" s="12"/>
      <c r="M12" s="12"/>
      <c r="N12" s="12"/>
      <c r="O12" s="12"/>
      <c r="P12" s="8">
        <v>0</v>
      </c>
      <c r="Q12" s="8">
        <v>0</v>
      </c>
      <c r="R12" s="8">
        <v>0</v>
      </c>
      <c r="S12" s="8">
        <v>4</v>
      </c>
      <c r="T12" s="8">
        <v>8</v>
      </c>
      <c r="U12" s="8">
        <v>28</v>
      </c>
      <c r="V12" s="11"/>
      <c r="W12" s="85"/>
      <c r="X12" s="12"/>
      <c r="Y12" s="12" t="s">
        <v>14</v>
      </c>
      <c r="Z12" s="12" t="s">
        <v>14</v>
      </c>
      <c r="AA12" s="23">
        <f>IF(ISBLANK(#REF!),"",IF(K12&gt;5,ROUND(0.5*(K12-5),2),0))</f>
        <v>1.1100000000000001</v>
      </c>
      <c r="AB12" s="23">
        <f>IF(ISBLANK(#REF!),"",IF(L12="ΝΑΙ",6,(IF(M12="ΝΑΙ",4,0))))</f>
        <v>0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0</v>
      </c>
      <c r="AE12" s="23">
        <f>IF(ISBLANK(#REF!),"",MIN(3,0.5*INT((P12*12+Q12+ROUND(R12/30,0))/6)))</f>
        <v>0</v>
      </c>
      <c r="AF12" s="23">
        <f>IF(ISBLANK(#REF!),"",0.25*(S12*12+T12+ROUND(U12/30,0)))</f>
        <v>14.25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0</v>
      </c>
      <c r="AJ12" s="27">
        <f>IF(ISBLANK(#REF!),"",MAX(AG12:AI12))</f>
        <v>0</v>
      </c>
      <c r="AK12" s="181">
        <f>IF(ISBLANK(#REF!),"",AA12+SUM(AD12:AF12,AJ12))</f>
        <v>15.36</v>
      </c>
    </row>
    <row r="13" spans="1:37" s="8" customFormat="1">
      <c r="A13" s="28">
        <f>IF(ISBLANK(#REF!),"",IF(ISNUMBER(A12),A12+1,1))</f>
        <v>3</v>
      </c>
      <c r="B13" s="8" t="s">
        <v>501</v>
      </c>
      <c r="C13" s="8" t="s">
        <v>136</v>
      </c>
      <c r="D13" s="8" t="s">
        <v>502</v>
      </c>
      <c r="E13" s="8" t="s">
        <v>37</v>
      </c>
      <c r="F13" s="8" t="s">
        <v>89</v>
      </c>
      <c r="G13" s="8" t="s">
        <v>61</v>
      </c>
      <c r="H13" s="8" t="s">
        <v>12</v>
      </c>
      <c r="I13" s="8" t="s">
        <v>11</v>
      </c>
      <c r="J13" s="37">
        <v>38303</v>
      </c>
      <c r="K13" s="51">
        <v>7.96</v>
      </c>
      <c r="L13" s="12"/>
      <c r="M13" s="12"/>
      <c r="N13" s="12"/>
      <c r="O13" s="12"/>
      <c r="P13" s="8">
        <v>3</v>
      </c>
      <c r="Q13" s="8">
        <v>5</v>
      </c>
      <c r="R13" s="8">
        <v>25</v>
      </c>
      <c r="S13" s="8">
        <v>3</v>
      </c>
      <c r="T13" s="8">
        <v>0</v>
      </c>
      <c r="U13" s="8">
        <v>22</v>
      </c>
      <c r="V13" s="11"/>
      <c r="W13" s="85"/>
      <c r="X13" s="12"/>
      <c r="Y13" s="12" t="s">
        <v>14</v>
      </c>
      <c r="Z13" s="12" t="s">
        <v>14</v>
      </c>
      <c r="AA13" s="23">
        <f>IF(ISBLANK(#REF!),"",IF(K13&gt;5,ROUND(0.5*(K13-5),2),0))</f>
        <v>1.48</v>
      </c>
      <c r="AB13" s="23">
        <f>IF(ISBLANK(#REF!),"",IF(L13="ΝΑΙ",6,(IF(M13="ΝΑΙ",4,0))))</f>
        <v>0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0</v>
      </c>
      <c r="AE13" s="23">
        <f>IF(ISBLANK(#REF!),"",MIN(3,0.5*INT((P13*12+Q13+ROUND(R13/30,0))/6)))</f>
        <v>3</v>
      </c>
      <c r="AF13" s="23">
        <f>IF(ISBLANK(#REF!),"",0.25*(S13*12+T13+ROUND(U13/30,0)))</f>
        <v>9.25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13.73</v>
      </c>
    </row>
    <row r="14" spans="1:37" s="8" customFormat="1">
      <c r="A14" s="28">
        <f>IF(ISBLANK(#REF!),"",IF(ISNUMBER(A13),A13+1,1))</f>
        <v>4</v>
      </c>
      <c r="B14" s="8" t="s">
        <v>538</v>
      </c>
      <c r="C14" s="8" t="s">
        <v>308</v>
      </c>
      <c r="D14" s="8" t="s">
        <v>107</v>
      </c>
      <c r="E14" s="8" t="s">
        <v>37</v>
      </c>
      <c r="F14" s="8" t="s">
        <v>88</v>
      </c>
      <c r="G14" s="8" t="s">
        <v>15</v>
      </c>
      <c r="H14" s="8" t="s">
        <v>12</v>
      </c>
      <c r="I14" s="8" t="s">
        <v>11</v>
      </c>
      <c r="J14" s="37">
        <v>36951</v>
      </c>
      <c r="K14" s="51">
        <v>7.6</v>
      </c>
      <c r="L14" s="12"/>
      <c r="M14" s="12"/>
      <c r="N14" s="12"/>
      <c r="O14" s="12"/>
      <c r="P14" s="8">
        <v>0</v>
      </c>
      <c r="Q14" s="8">
        <v>0</v>
      </c>
      <c r="R14" s="8">
        <v>0</v>
      </c>
      <c r="S14" s="8">
        <v>0</v>
      </c>
      <c r="T14" s="8">
        <v>6</v>
      </c>
      <c r="U14" s="8">
        <v>12</v>
      </c>
      <c r="V14" s="11">
        <v>0.8</v>
      </c>
      <c r="W14" s="85"/>
      <c r="X14" s="12"/>
      <c r="Y14" s="12" t="s">
        <v>14</v>
      </c>
      <c r="Z14" s="12" t="s">
        <v>14</v>
      </c>
      <c r="AA14" s="23">
        <f>IF(ISBLANK(#REF!),"",IF(K14&gt;5,ROUND(0.5*(K14-5),2),0))</f>
        <v>1.3</v>
      </c>
      <c r="AB14" s="23">
        <f>IF(ISBLANK(#REF!),"",IF(L14="ΝΑΙ",6,(IF(M14="ΝΑΙ",4,0))))</f>
        <v>0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0</v>
      </c>
      <c r="AE14" s="23">
        <f>IF(ISBLANK(#REF!),"",MIN(3,0.5*INT((P14*12+Q14+ROUND(R14/30,0))/6)))</f>
        <v>0</v>
      </c>
      <c r="AF14" s="23">
        <f>IF(ISBLANK(#REF!),"",0.25*(S14*12+T14+ROUND(U14/30,0)))</f>
        <v>1.5</v>
      </c>
      <c r="AG14" s="27">
        <f>IF(ISBLANK(#REF!),"",IF(V14&gt;=67%,7,0))</f>
        <v>7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7</v>
      </c>
      <c r="AK14" s="181">
        <f>IF(ISBLANK(#REF!),"",AA14+SUM(AD14:AF14,AJ14))</f>
        <v>9.8000000000000007</v>
      </c>
    </row>
    <row r="15" spans="1:37" s="8" customFormat="1">
      <c r="A15" s="28">
        <f>IF(ISBLANK(#REF!),"",IF(ISNUMBER(A14),A14+1,1))</f>
        <v>5</v>
      </c>
      <c r="B15" s="8" t="s">
        <v>546</v>
      </c>
      <c r="C15" s="8" t="s">
        <v>392</v>
      </c>
      <c r="D15" s="8" t="s">
        <v>233</v>
      </c>
      <c r="E15" s="8" t="s">
        <v>37</v>
      </c>
      <c r="F15" s="8" t="s">
        <v>88</v>
      </c>
      <c r="G15" s="8" t="s">
        <v>15</v>
      </c>
      <c r="H15" s="8" t="s">
        <v>12</v>
      </c>
      <c r="I15" s="8" t="s">
        <v>11</v>
      </c>
      <c r="J15" s="37">
        <v>37316</v>
      </c>
      <c r="K15" s="51">
        <v>8.5500000000000007</v>
      </c>
      <c r="L15" s="12"/>
      <c r="M15" s="12"/>
      <c r="N15" s="12"/>
      <c r="O15" s="12"/>
      <c r="P15" s="8">
        <v>0</v>
      </c>
      <c r="Q15" s="8">
        <v>0</v>
      </c>
      <c r="R15" s="8">
        <v>0</v>
      </c>
      <c r="S15" s="8">
        <v>2</v>
      </c>
      <c r="T15" s="8">
        <v>2</v>
      </c>
      <c r="U15" s="8">
        <v>26</v>
      </c>
      <c r="V15" s="11"/>
      <c r="W15" s="85"/>
      <c r="X15" s="12"/>
      <c r="Y15" s="12" t="s">
        <v>14</v>
      </c>
      <c r="Z15" s="12" t="s">
        <v>14</v>
      </c>
      <c r="AA15" s="23">
        <f>IF(ISBLANK(#REF!),"",IF(K15&gt;5,ROUND(0.5*(K15-5),2),0))</f>
        <v>1.78</v>
      </c>
      <c r="AB15" s="23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0</v>
      </c>
      <c r="AE15" s="23">
        <f>IF(ISBLANK(#REF!),"",MIN(3,0.5*INT((P15*12+Q15+ROUND(R15/30,0))/6)))</f>
        <v>0</v>
      </c>
      <c r="AF15" s="23">
        <f>IF(ISBLANK(#REF!),"",0.25*(S15*12+T15+ROUND(U15/30,0)))</f>
        <v>6.75</v>
      </c>
      <c r="AG15" s="27">
        <f>IF(ISBLANK(#REF!),"",IF(V15&gt;=67%,7,0))</f>
        <v>0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0</v>
      </c>
      <c r="AK15" s="181">
        <f>IF(ISBLANK(#REF!),"",AA15+SUM(AD15:AF15,AJ15))</f>
        <v>8.5299999999999994</v>
      </c>
    </row>
    <row r="16" spans="1:37" s="8" customFormat="1">
      <c r="A16" s="28">
        <f>IF(ISBLANK(#REF!),"",IF(ISNUMBER(A15),A15+1,1))</f>
        <v>6</v>
      </c>
      <c r="B16" s="8" t="s">
        <v>550</v>
      </c>
      <c r="C16" s="8" t="s">
        <v>551</v>
      </c>
      <c r="D16" s="8" t="s">
        <v>167</v>
      </c>
      <c r="E16" s="8" t="s">
        <v>37</v>
      </c>
      <c r="F16" s="8" t="s">
        <v>88</v>
      </c>
      <c r="G16" s="8" t="s">
        <v>15</v>
      </c>
      <c r="H16" s="8" t="s">
        <v>12</v>
      </c>
      <c r="I16" s="8" t="s">
        <v>11</v>
      </c>
      <c r="J16" s="37">
        <v>36711</v>
      </c>
      <c r="K16" s="51">
        <v>6.62</v>
      </c>
      <c r="L16" s="12" t="s">
        <v>12</v>
      </c>
      <c r="M16" s="12" t="s">
        <v>12</v>
      </c>
      <c r="N16" s="12"/>
      <c r="O16" s="12"/>
      <c r="P16" s="8">
        <v>0</v>
      </c>
      <c r="Q16" s="8">
        <v>4</v>
      </c>
      <c r="R16" s="8">
        <v>2</v>
      </c>
      <c r="S16" s="8">
        <v>0</v>
      </c>
      <c r="T16" s="8">
        <v>5</v>
      </c>
      <c r="U16" s="8">
        <v>14</v>
      </c>
      <c r="V16" s="11"/>
      <c r="W16" s="85"/>
      <c r="X16" s="12"/>
      <c r="Y16" s="12" t="s">
        <v>14</v>
      </c>
      <c r="Z16" s="12" t="s">
        <v>14</v>
      </c>
      <c r="AA16" s="23">
        <f>IF(ISBLANK(#REF!),"",IF(K16&gt;5,ROUND(0.5*(K16-5),2),0))</f>
        <v>0.81</v>
      </c>
      <c r="AB16" s="23">
        <f>IF(ISBLANK(#REF!),"",IF(L16="ΝΑΙ",6,(IF(M16="ΝΑΙ",4,0))))</f>
        <v>6</v>
      </c>
      <c r="AC16" s="23">
        <f>IF(ISBLANK(#REF!),"",IF(E16="ΠΕ23",IF(N16="ΝΑΙ",3,(IF(O16="ΝΑΙ",2,0))),IF(N16="ΝΑΙ",3,(IF(O16="ΝΑΙ",2,0)))))</f>
        <v>0</v>
      </c>
      <c r="AD16" s="23">
        <f>IF(ISBLANK(#REF!),"",MAX(AB16:AC16))</f>
        <v>6</v>
      </c>
      <c r="AE16" s="23">
        <f>IF(ISBLANK(#REF!),"",MIN(3,0.5*INT((P16*12+Q16+ROUND(R16/30,0))/6)))</f>
        <v>0</v>
      </c>
      <c r="AF16" s="23">
        <f>IF(ISBLANK(#REF!),"",0.25*(S16*12+T16+ROUND(U16/30,0)))</f>
        <v>1.25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8.06</v>
      </c>
    </row>
    <row r="17" spans="1:37" s="8" customFormat="1">
      <c r="A17" s="28">
        <f>IF(ISBLANK(#REF!),"",IF(ISNUMBER(A16),A16+1,1))</f>
        <v>7</v>
      </c>
      <c r="B17" s="8" t="s">
        <v>500</v>
      </c>
      <c r="C17" s="8" t="s">
        <v>112</v>
      </c>
      <c r="D17" s="8" t="s">
        <v>144</v>
      </c>
      <c r="E17" s="8" t="s">
        <v>37</v>
      </c>
      <c r="F17" s="8" t="s">
        <v>88</v>
      </c>
      <c r="G17" s="8" t="s">
        <v>15</v>
      </c>
      <c r="H17" s="8" t="s">
        <v>12</v>
      </c>
      <c r="I17" s="8" t="s">
        <v>11</v>
      </c>
      <c r="J17" s="37">
        <v>37685</v>
      </c>
      <c r="K17" s="51">
        <v>5</v>
      </c>
      <c r="L17" s="12"/>
      <c r="M17" s="12"/>
      <c r="N17" s="12"/>
      <c r="O17" s="12"/>
      <c r="P17" s="8">
        <v>0</v>
      </c>
      <c r="Q17" s="8">
        <v>0</v>
      </c>
      <c r="R17" s="8">
        <v>0</v>
      </c>
      <c r="S17" s="8">
        <v>2</v>
      </c>
      <c r="T17" s="8">
        <v>1</v>
      </c>
      <c r="U17" s="8">
        <v>17</v>
      </c>
      <c r="V17" s="11"/>
      <c r="W17" s="85"/>
      <c r="X17" s="12"/>
      <c r="Y17" s="12" t="s">
        <v>14</v>
      </c>
      <c r="Z17" s="12" t="s">
        <v>14</v>
      </c>
      <c r="AA17" s="23">
        <f>IF(ISBLANK(#REF!),"",IF(K17&gt;5,ROUND(0.5*(K17-5),2),0))</f>
        <v>0</v>
      </c>
      <c r="AB17" s="23">
        <f>IF(ISBLANK(#REF!),"",IF(L17="ΝΑΙ",6,(IF(M17="ΝΑΙ",4,0))))</f>
        <v>0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0</v>
      </c>
      <c r="AE17" s="23">
        <f>IF(ISBLANK(#REF!),"",MIN(3,0.5*INT((P17*12+Q17+ROUND(R17/30,0))/6)))</f>
        <v>0</v>
      </c>
      <c r="AF17" s="23">
        <f>IF(ISBLANK(#REF!),"",0.25*(S17*12+T17+ROUND(U17/30,0)))</f>
        <v>6.5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6.5</v>
      </c>
    </row>
    <row r="18" spans="1:37" s="8" customFormat="1">
      <c r="A18" s="28">
        <f>IF(ISBLANK(#REF!),"",IF(ISNUMBER(A17),A17+1,1))</f>
        <v>8</v>
      </c>
      <c r="B18" s="8" t="s">
        <v>569</v>
      </c>
      <c r="C18" s="8" t="s">
        <v>127</v>
      </c>
      <c r="D18" s="8" t="s">
        <v>211</v>
      </c>
      <c r="E18" s="8" t="s">
        <v>37</v>
      </c>
      <c r="F18" s="8" t="s">
        <v>89</v>
      </c>
      <c r="G18" s="8" t="s">
        <v>61</v>
      </c>
      <c r="H18" s="8" t="s">
        <v>12</v>
      </c>
      <c r="I18" s="8" t="s">
        <v>11</v>
      </c>
      <c r="J18" s="37">
        <v>41946</v>
      </c>
      <c r="K18" s="51">
        <v>7.04</v>
      </c>
      <c r="L18" s="12"/>
      <c r="M18" s="12"/>
      <c r="N18" s="12"/>
      <c r="O18" s="12"/>
      <c r="P18" s="8">
        <v>0</v>
      </c>
      <c r="Q18" s="8">
        <v>0</v>
      </c>
      <c r="R18" s="8">
        <v>0</v>
      </c>
      <c r="S18" s="8">
        <v>1</v>
      </c>
      <c r="T18" s="8">
        <v>0</v>
      </c>
      <c r="U18" s="8">
        <v>22</v>
      </c>
      <c r="V18" s="11"/>
      <c r="W18" s="85"/>
      <c r="X18" s="12"/>
      <c r="Y18" s="12" t="s">
        <v>14</v>
      </c>
      <c r="Z18" s="12" t="s">
        <v>14</v>
      </c>
      <c r="AA18" s="23">
        <f>IF(ISBLANK(#REF!),"",IF(K18&gt;5,ROUND(0.5*(K18-5),2),0))</f>
        <v>1.02</v>
      </c>
      <c r="AB18" s="23">
        <f>IF(ISBLANK(#REF!),"",IF(L18="ΝΑΙ",6,(IF(M18="ΝΑΙ",4,0))))</f>
        <v>0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0</v>
      </c>
      <c r="AE18" s="23">
        <f>IF(ISBLANK(#REF!),"",MIN(3,0.5*INT((P18*12+Q18+ROUND(R18/30,0))/6)))</f>
        <v>0</v>
      </c>
      <c r="AF18" s="23">
        <f>IF(ISBLANK(#REF!),"",0.25*(S18*12+T18+ROUND(U18/30,0)))</f>
        <v>3.25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0</v>
      </c>
      <c r="AJ18" s="27">
        <f>IF(ISBLANK(#REF!),"",MAX(AG18:AI18))</f>
        <v>0</v>
      </c>
      <c r="AK18" s="181">
        <f>IF(ISBLANK(#REF!),"",AA18+SUM(AD18:AF18,AJ18))</f>
        <v>4.2699999999999996</v>
      </c>
    </row>
    <row r="19" spans="1:37" s="8" customFormat="1">
      <c r="A19" s="28">
        <f>IF(ISBLANK(#REF!),"",IF(ISNUMBER(A18),A18+1,1))</f>
        <v>9</v>
      </c>
      <c r="B19" s="8" t="s">
        <v>506</v>
      </c>
      <c r="C19" s="8" t="s">
        <v>120</v>
      </c>
      <c r="D19" s="8" t="s">
        <v>107</v>
      </c>
      <c r="E19" s="8" t="s">
        <v>37</v>
      </c>
      <c r="F19" s="8" t="s">
        <v>89</v>
      </c>
      <c r="G19" s="8" t="s">
        <v>61</v>
      </c>
      <c r="H19" s="8" t="s">
        <v>12</v>
      </c>
      <c r="I19" s="8" t="s">
        <v>11</v>
      </c>
      <c r="J19" s="37">
        <v>41933</v>
      </c>
      <c r="K19" s="51">
        <v>6.9</v>
      </c>
      <c r="L19" s="12"/>
      <c r="M19" s="12"/>
      <c r="N19" s="12"/>
      <c r="O19" s="12"/>
      <c r="P19" s="8">
        <v>0</v>
      </c>
      <c r="Q19" s="8">
        <v>0</v>
      </c>
      <c r="R19" s="8">
        <v>0</v>
      </c>
      <c r="S19" s="8">
        <v>1</v>
      </c>
      <c r="T19" s="8">
        <v>0</v>
      </c>
      <c r="U19" s="8">
        <v>22</v>
      </c>
      <c r="V19" s="11"/>
      <c r="W19" s="85"/>
      <c r="X19" s="12"/>
      <c r="Y19" s="12" t="s">
        <v>14</v>
      </c>
      <c r="Z19" s="12" t="s">
        <v>14</v>
      </c>
      <c r="AA19" s="23">
        <f>IF(ISBLANK(#REF!),"",IF(K19&gt;5,ROUND(0.5*(K19-5),2),0))</f>
        <v>0.95</v>
      </c>
      <c r="AB19" s="23">
        <f>IF(ISBLANK(#REF!),"",IF(L19="ΝΑΙ",6,(IF(M19="ΝΑΙ",4,0))))</f>
        <v>0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0</v>
      </c>
      <c r="AE19" s="23">
        <f>IF(ISBLANK(#REF!),"",MIN(3,0.5*INT((P19*12+Q19+ROUND(R19/30,0))/6)))</f>
        <v>0</v>
      </c>
      <c r="AF19" s="23">
        <f>IF(ISBLANK(#REF!),"",0.25*(S19*12+T19+ROUND(U19/30,0)))</f>
        <v>3.25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4.2</v>
      </c>
    </row>
    <row r="20" spans="1:37" s="8" customFormat="1">
      <c r="A20" s="28">
        <f>IF(ISBLANK(#REF!),"",IF(ISNUMBER(A19),A19+1,1))</f>
        <v>10</v>
      </c>
      <c r="B20" s="8" t="s">
        <v>542</v>
      </c>
      <c r="C20" s="8" t="s">
        <v>543</v>
      </c>
      <c r="D20" s="8" t="s">
        <v>167</v>
      </c>
      <c r="E20" s="8" t="s">
        <v>37</v>
      </c>
      <c r="F20" s="8" t="s">
        <v>88</v>
      </c>
      <c r="G20" s="8" t="s">
        <v>15</v>
      </c>
      <c r="H20" s="8" t="s">
        <v>12</v>
      </c>
      <c r="I20" s="8" t="s">
        <v>11</v>
      </c>
      <c r="J20" s="37">
        <v>37316</v>
      </c>
      <c r="K20" s="51">
        <v>8.15</v>
      </c>
      <c r="L20" s="12"/>
      <c r="M20" s="12"/>
      <c r="N20" s="12"/>
      <c r="O20" s="12"/>
      <c r="P20" s="8">
        <v>0</v>
      </c>
      <c r="Q20" s="8">
        <v>0</v>
      </c>
      <c r="R20" s="8">
        <v>0</v>
      </c>
      <c r="S20" s="8">
        <v>0</v>
      </c>
      <c r="T20" s="8">
        <v>6</v>
      </c>
      <c r="U20" s="8">
        <v>24</v>
      </c>
      <c r="V20" s="11"/>
      <c r="W20" s="85"/>
      <c r="X20" s="12"/>
      <c r="Y20" s="12" t="s">
        <v>14</v>
      </c>
      <c r="Z20" s="12" t="s">
        <v>14</v>
      </c>
      <c r="AA20" s="23">
        <f>IF(ISBLANK(#REF!),"",IF(K20&gt;5,ROUND(0.5*(K20-5),2),0))</f>
        <v>1.58</v>
      </c>
      <c r="AB20" s="23">
        <f>IF(ISBLANK(#REF!),"",IF(L20="ΝΑΙ",6,(IF(M20="ΝΑΙ",4,0))))</f>
        <v>0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0</v>
      </c>
      <c r="AE20" s="23">
        <f>IF(ISBLANK(#REF!),"",MIN(3,0.5*INT((P20*12+Q20+ROUND(R20/30,0))/6)))</f>
        <v>0</v>
      </c>
      <c r="AF20" s="23">
        <f>IF(ISBLANK(#REF!),"",0.25*(S20*12+T20+ROUND(U20/30,0)))</f>
        <v>1.75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3.33</v>
      </c>
    </row>
    <row r="21" spans="1:37" s="8" customFormat="1">
      <c r="A21" s="28">
        <f>IF(ISBLANK(#REF!),"",IF(ISNUMBER(A20),A20+1,1))</f>
        <v>11</v>
      </c>
      <c r="B21" s="8" t="s">
        <v>539</v>
      </c>
      <c r="C21" s="8" t="s">
        <v>144</v>
      </c>
      <c r="D21" s="8" t="s">
        <v>301</v>
      </c>
      <c r="E21" s="8" t="s">
        <v>37</v>
      </c>
      <c r="F21" s="8" t="s">
        <v>88</v>
      </c>
      <c r="G21" s="8" t="s">
        <v>15</v>
      </c>
      <c r="H21" s="8" t="s">
        <v>12</v>
      </c>
      <c r="I21" s="8" t="s">
        <v>11</v>
      </c>
      <c r="J21" s="37">
        <v>38282</v>
      </c>
      <c r="K21" s="51">
        <v>5.85</v>
      </c>
      <c r="L21" s="12"/>
      <c r="M21" s="12"/>
      <c r="N21" s="12"/>
      <c r="O21" s="12"/>
      <c r="P21" s="8">
        <v>0</v>
      </c>
      <c r="Q21" s="8">
        <v>0</v>
      </c>
      <c r="R21" s="8">
        <v>0</v>
      </c>
      <c r="S21" s="8">
        <v>0</v>
      </c>
      <c r="T21" s="8">
        <v>5</v>
      </c>
      <c r="U21" s="8">
        <v>14</v>
      </c>
      <c r="V21" s="11"/>
      <c r="W21" s="85"/>
      <c r="X21" s="12"/>
      <c r="Y21" s="12" t="s">
        <v>14</v>
      </c>
      <c r="Z21" s="12" t="s">
        <v>14</v>
      </c>
      <c r="AA21" s="23">
        <f>IF(ISBLANK(#REF!),"",IF(K21&gt;5,ROUND(0.5*(K21-5),2),0))</f>
        <v>0.43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0</v>
      </c>
      <c r="AF21" s="23">
        <f>IF(ISBLANK(#REF!),"",0.25*(S21*12+T21+ROUND(U21/30,0)))</f>
        <v>1.25</v>
      </c>
      <c r="AG21" s="27">
        <f>IF(ISBLANK(#REF!),"",IF(V21&gt;=67%,7,0))</f>
        <v>0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0</v>
      </c>
      <c r="AK21" s="181">
        <f>IF(ISBLANK(#REF!),"",AA21+SUM(AD21:AF21,AJ21))</f>
        <v>1.68</v>
      </c>
    </row>
  </sheetData>
  <sortState ref="B11:AN21">
    <sortCondition descending="1" ref="AK11:AK21"/>
    <sortCondition ref="J11:J21"/>
    <sortCondition descending="1" ref="K11:K21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224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223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21 E1:E21">
    <cfRule type="expression" dxfId="222" priority="16">
      <formula>AND($E1="ΠΕ23",$H1="ΌΧΙ")</formula>
    </cfRule>
  </conditionalFormatting>
  <conditionalFormatting sqref="G1:G21 E1:E21">
    <cfRule type="expression" dxfId="221" priority="15">
      <formula>OR(AND($E1="ΠΕ23",$G1="ΑΠΑΙΤΕΙΤΑΙ"),AND($E1="ΠΕ25",$G1="ΔΕΝ ΑΠΑΙΤΕΙΤΑΙ"))</formula>
    </cfRule>
  </conditionalFormatting>
  <conditionalFormatting sqref="G1:H10">
    <cfRule type="expression" dxfId="220" priority="14">
      <formula>AND($G1="ΔΕΝ ΑΠΑΙΤΕΙΤΑΙ",$H1="ΌΧΙ")</formula>
    </cfRule>
  </conditionalFormatting>
  <conditionalFormatting sqref="E1:F10">
    <cfRule type="expression" dxfId="219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21">
    <cfRule type="expression" dxfId="218" priority="12">
      <formula>OR(AND($E11&lt;&gt;"ΠΕ23",$H11="ΝΑΙ",$I11="ΕΠΙΚΟΥΡΙΚΟΣ"),AND($E11&lt;&gt;"ΠΕ23",$H11="ΌΧΙ",$I11="ΚΥΡΙΟΣ"))</formula>
    </cfRule>
  </conditionalFormatting>
  <conditionalFormatting sqref="E11:G21">
    <cfRule type="expression" dxfId="217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E11:E21">
    <cfRule type="expression" dxfId="216" priority="10">
      <formula>AND($E11="ΠΕ23",$H11="ΌΧΙ")</formula>
    </cfRule>
  </conditionalFormatting>
  <conditionalFormatting sqref="E11:E21">
    <cfRule type="expression" dxfId="215" priority="9">
      <formula>OR(AND($E11="ΠΕ23",$G11="ΑΠΑΙΤΕΙΤΑΙ"),AND($E11="ΠΕ25",$G11="ΔΕΝ ΑΠΑΙΤΕΙΤΑΙ"))</formula>
    </cfRule>
  </conditionalFormatting>
  <conditionalFormatting sqref="G11:H21">
    <cfRule type="expression" dxfId="214" priority="8">
      <formula>AND($G11="ΔΕΝ ΑΠΑΙΤΕΙΤΑΙ",$H11="ΌΧΙ")</formula>
    </cfRule>
  </conditionalFormatting>
  <conditionalFormatting sqref="E11:F21">
    <cfRule type="expression" dxfId="213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21">
    <cfRule type="expression" dxfId="212" priority="6">
      <formula>OR(AND($E11&lt;&gt;"ΠΕ23",$H11="ΝΑΙ",$I11="ΕΠΙΚΟΥΡΙΚΟΣ"),AND($E11&lt;&gt;"ΠΕ23",$H11="ΌΧΙ",$I11="ΚΥΡΙΟΣ"))</formula>
    </cfRule>
  </conditionalFormatting>
  <conditionalFormatting sqref="E11:G21">
    <cfRule type="expression" dxfId="211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1">
    <cfRule type="expression" dxfId="210" priority="4">
      <formula>AND($E11="ΠΕ23",$H11="ΌΧΙ")</formula>
    </cfRule>
  </conditionalFormatting>
  <conditionalFormatting sqref="G11:G21">
    <cfRule type="expression" dxfId="209" priority="3">
      <formula>OR(AND($E11="ΠΕ23",$G11="ΑΠΑΙΤΕΙΤΑΙ"),AND($E11="ΠΕ25",$G11="ΔΕΝ ΑΠΑΙΤΕΙΤΑΙ"))</formula>
    </cfRule>
  </conditionalFormatting>
  <conditionalFormatting sqref="G11:H21">
    <cfRule type="expression" dxfId="208" priority="2">
      <formula>AND($G11="ΔΕΝ ΑΠΑΙΤΕΙΤΑΙ",$H11="ΌΧΙ")</formula>
    </cfRule>
  </conditionalFormatting>
  <conditionalFormatting sqref="E11:F21">
    <cfRule type="expression" dxfId="207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21">
      <formula1>0</formula1>
    </dataValidation>
    <dataValidation type="list" allowBlank="1" showInputMessage="1" showErrorMessage="1" sqref="F11:F21">
      <formula1>ΑΕΙ_ΤΕΙ</formula1>
    </dataValidation>
    <dataValidation type="list" allowBlank="1" showInputMessage="1" showErrorMessage="1" sqref="G11:G21">
      <formula1>ΑΠΑΙΤΕΙΤΑΙ_ΔΕΝ_ΑΠΑΙΤΕΙΤΑΙ</formula1>
    </dataValidation>
    <dataValidation type="list" allowBlank="1" showInputMessage="1" showErrorMessage="1" sqref="E11:E21">
      <formula1>ΚΛΑΔΟΣ_ΕΕΠ</formula1>
    </dataValidation>
    <dataValidation type="decimal" allowBlank="1" showInputMessage="1" showErrorMessage="1" sqref="K11:K21">
      <formula1>0</formula1>
      <formula2>10</formula2>
    </dataValidation>
    <dataValidation type="list" allowBlank="1" showInputMessage="1" showErrorMessage="1" sqref="X11:X21">
      <formula1>ΠΟΛΥΤΕΚΝΟΣ_ΤΡΙΤΕΚΝΟΣ</formula1>
    </dataValidation>
    <dataValidation type="whole" allowBlank="1" showInputMessage="1" showErrorMessage="1" sqref="R11:R21 U11:U21">
      <formula1>0</formula1>
      <formula2>29</formula2>
    </dataValidation>
    <dataValidation type="whole" allowBlank="1" showInputMessage="1" showErrorMessage="1" sqref="Q11:Q21 T11:T21">
      <formula1>0</formula1>
      <formula2>11</formula2>
    </dataValidation>
    <dataValidation type="whole" allowBlank="1" showInputMessage="1" showErrorMessage="1" sqref="P11:P21 S11:S21">
      <formula1>0</formula1>
      <formula2>40</formula2>
    </dataValidation>
    <dataValidation type="list" allowBlank="1" showInputMessage="1" showErrorMessage="1" sqref="H11:H21 Y11:Z21 L11:O21">
      <formula1>NAI_OXI</formula1>
    </dataValidation>
    <dataValidation type="list" allowBlank="1" showInputMessage="1" showErrorMessage="1" sqref="I11:I21">
      <formula1>ΚΑΤΗΓΟΡΙΑ_ΠΙΝΑΚΑ</formula1>
    </dataValidation>
    <dataValidation type="decimal" allowBlank="1" showInputMessage="1" showErrorMessage="1" sqref="V11:V21">
      <formula1>0</formula1>
      <formula2>1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4"/>
  <sheetViews>
    <sheetView zoomScale="85" zoomScaleNormal="85" workbookViewId="0">
      <selection activeCell="A11" sqref="A11"/>
    </sheetView>
  </sheetViews>
  <sheetFormatPr defaultRowHeight="15"/>
  <cols>
    <col min="1" max="1" width="4.7109375" customWidth="1"/>
    <col min="2" max="2" width="18.140625" customWidth="1"/>
    <col min="3" max="3" width="20.5703125" customWidth="1"/>
    <col min="4" max="4" width="21.7109375" customWidth="1"/>
    <col min="5" max="5" width="11.7109375" customWidth="1"/>
    <col min="6" max="6" width="6.28515625" customWidth="1"/>
    <col min="7" max="7" width="14.5703125" customWidth="1"/>
    <col min="9" max="9" width="14.140625" customWidth="1"/>
    <col min="10" max="10" width="10.85546875" customWidth="1"/>
    <col min="11" max="11" width="6.42578125" customWidth="1"/>
    <col min="13" max="13" width="13" bestFit="1" customWidth="1"/>
    <col min="16" max="16" width="6.7109375" bestFit="1" customWidth="1"/>
    <col min="17" max="17" width="8.28515625" customWidth="1"/>
    <col min="19" max="21" width="6.7109375" bestFit="1" customWidth="1"/>
    <col min="24" max="24" width="3.85546875" bestFit="1" customWidth="1"/>
    <col min="25" max="25" width="6.140625" customWidth="1"/>
    <col min="26" max="26" width="7.140625" customWidth="1"/>
    <col min="27" max="27" width="6" customWidth="1"/>
    <col min="32" max="33" width="6.7109375" bestFit="1" customWidth="1"/>
    <col min="35" max="36" width="6.710937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817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8" customFormat="1">
      <c r="A11" s="28">
        <f>IF(ISBLANK(#REF!),"",IF(ISNUMBER(A10),A10+1,1))</f>
        <v>1</v>
      </c>
      <c r="B11" s="8" t="s">
        <v>532</v>
      </c>
      <c r="C11" s="8" t="s">
        <v>109</v>
      </c>
      <c r="D11" s="8" t="s">
        <v>184</v>
      </c>
      <c r="E11" s="8" t="s">
        <v>37</v>
      </c>
      <c r="F11" s="8" t="s">
        <v>89</v>
      </c>
      <c r="G11" s="8" t="s">
        <v>61</v>
      </c>
      <c r="H11" s="8" t="s">
        <v>14</v>
      </c>
      <c r="I11" s="8" t="s">
        <v>13</v>
      </c>
      <c r="J11" s="37">
        <v>38303</v>
      </c>
      <c r="K11" s="51">
        <v>8.31</v>
      </c>
      <c r="L11" s="12"/>
      <c r="M11" s="12" t="s">
        <v>12</v>
      </c>
      <c r="N11" s="12"/>
      <c r="O11" s="12"/>
      <c r="P11" s="8">
        <v>0</v>
      </c>
      <c r="Q11" s="8">
        <v>0</v>
      </c>
      <c r="R11" s="8">
        <v>0</v>
      </c>
      <c r="S11" s="8">
        <v>2</v>
      </c>
      <c r="T11" s="8">
        <v>10</v>
      </c>
      <c r="U11" s="8">
        <v>20</v>
      </c>
      <c r="V11" s="11"/>
      <c r="W11" s="85"/>
      <c r="X11" s="12"/>
      <c r="Y11" s="12" t="s">
        <v>14</v>
      </c>
      <c r="Z11" s="12" t="s">
        <v>14</v>
      </c>
      <c r="AA11" s="23">
        <f>IF(ISBLANK(#REF!),"",IF(K11&gt;5,ROUND(0.5*(K11-5),2),0))</f>
        <v>1.66</v>
      </c>
      <c r="AB11" s="23">
        <f>IF(ISBLANK(#REF!),"",IF(L11="ΝΑΙ",6,(IF(M11="ΝΑΙ",4,0))))</f>
        <v>4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4</v>
      </c>
      <c r="AE11" s="23">
        <f>IF(ISBLANK(#REF!),"",MIN(3,0.5*INT((P11*12+Q11+ROUND(R11/30,0))/6)))</f>
        <v>0</v>
      </c>
      <c r="AF11" s="23">
        <f>IF(ISBLANK(#REF!),"",0.25*(S11*12+T11+ROUND(U11/30,0)))</f>
        <v>8.75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14.41</v>
      </c>
    </row>
    <row r="12" spans="1:37" s="8" customFormat="1">
      <c r="A12" s="28">
        <f>IF(ISBLANK(#REF!),"",IF(ISNUMBER(A11),A11+1,1))</f>
        <v>2</v>
      </c>
      <c r="B12" s="8" t="s">
        <v>534</v>
      </c>
      <c r="C12" s="8" t="s">
        <v>144</v>
      </c>
      <c r="D12" s="8" t="s">
        <v>107</v>
      </c>
      <c r="E12" s="8" t="s">
        <v>37</v>
      </c>
      <c r="F12" s="8" t="s">
        <v>89</v>
      </c>
      <c r="G12" s="8" t="s">
        <v>61</v>
      </c>
      <c r="H12" s="8" t="s">
        <v>14</v>
      </c>
      <c r="I12" s="8" t="s">
        <v>13</v>
      </c>
      <c r="J12" s="37">
        <v>38694</v>
      </c>
      <c r="K12" s="51">
        <v>8.02</v>
      </c>
      <c r="L12" s="12"/>
      <c r="M12" s="12"/>
      <c r="N12" s="12"/>
      <c r="O12" s="12"/>
      <c r="P12" s="8">
        <v>0</v>
      </c>
      <c r="Q12" s="8">
        <v>2</v>
      </c>
      <c r="R12" s="8">
        <v>2</v>
      </c>
      <c r="S12" s="8">
        <v>3</v>
      </c>
      <c r="T12" s="8">
        <v>4</v>
      </c>
      <c r="U12" s="8">
        <v>4</v>
      </c>
      <c r="V12" s="11"/>
      <c r="W12" s="85"/>
      <c r="X12" s="12"/>
      <c r="Y12" s="12" t="s">
        <v>14</v>
      </c>
      <c r="Z12" s="12" t="s">
        <v>14</v>
      </c>
      <c r="AA12" s="23">
        <f>IF(ISBLANK(#REF!),"",IF(K12&gt;5,ROUND(0.5*(K12-5),2),0))</f>
        <v>1.51</v>
      </c>
      <c r="AB12" s="23">
        <f>IF(ISBLANK(#REF!),"",IF(L12="ΝΑΙ",6,(IF(M12="ΝΑΙ",4,0))))</f>
        <v>0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0</v>
      </c>
      <c r="AE12" s="23">
        <f>IF(ISBLANK(#REF!),"",MIN(3,0.5*INT((P12*12+Q12+ROUND(R12/30,0))/6)))</f>
        <v>0</v>
      </c>
      <c r="AF12" s="23">
        <f>IF(ISBLANK(#REF!),"",0.25*(S12*12+T12+ROUND(U12/30,0)))</f>
        <v>10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0</v>
      </c>
      <c r="AJ12" s="27">
        <f>IF(ISBLANK(#REF!),"",MAX(AG12:AI12))</f>
        <v>0</v>
      </c>
      <c r="AK12" s="181">
        <f>IF(ISBLANK(#REF!),"",AA12+SUM(AD12:AF12,AJ12))</f>
        <v>11.51</v>
      </c>
    </row>
    <row r="13" spans="1:37" s="8" customFormat="1">
      <c r="A13" s="28">
        <f>IF(ISBLANK(#REF!),"",IF(ISNUMBER(A12),A12+1,1))</f>
        <v>3</v>
      </c>
      <c r="B13" s="8" t="s">
        <v>547</v>
      </c>
      <c r="C13" s="8" t="s">
        <v>184</v>
      </c>
      <c r="D13" s="8" t="s">
        <v>107</v>
      </c>
      <c r="E13" s="8" t="s">
        <v>37</v>
      </c>
      <c r="F13" s="8" t="s">
        <v>89</v>
      </c>
      <c r="G13" s="8" t="s">
        <v>61</v>
      </c>
      <c r="H13" s="8" t="s">
        <v>14</v>
      </c>
      <c r="I13" s="8" t="s">
        <v>13</v>
      </c>
      <c r="J13" s="37">
        <v>42460</v>
      </c>
      <c r="K13" s="51">
        <v>7.96</v>
      </c>
      <c r="L13" s="12"/>
      <c r="M13" s="12"/>
      <c r="N13" s="12"/>
      <c r="O13" s="12"/>
      <c r="P13" s="8">
        <v>0</v>
      </c>
      <c r="Q13" s="8">
        <v>0</v>
      </c>
      <c r="R13" s="8">
        <v>0</v>
      </c>
      <c r="S13" s="8">
        <v>0</v>
      </c>
      <c r="T13" s="8">
        <v>5</v>
      </c>
      <c r="U13" s="8">
        <v>19</v>
      </c>
      <c r="V13" s="11">
        <v>0.67</v>
      </c>
      <c r="W13" s="85"/>
      <c r="X13" s="12"/>
      <c r="Y13" s="12" t="s">
        <v>14</v>
      </c>
      <c r="Z13" s="12" t="s">
        <v>14</v>
      </c>
      <c r="AA13" s="23">
        <f>IF(ISBLANK(#REF!),"",IF(K13&gt;5,ROUND(0.5*(K13-5),2),0))</f>
        <v>1.48</v>
      </c>
      <c r="AB13" s="23">
        <f>IF(ISBLANK(#REF!),"",IF(L13="ΝΑΙ",6,(IF(M13="ΝΑΙ",4,0))))</f>
        <v>0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0</v>
      </c>
      <c r="AE13" s="23">
        <f>IF(ISBLANK(#REF!),"",MIN(3,0.5*INT((P13*12+Q13+ROUND(R13/30,0))/6)))</f>
        <v>0</v>
      </c>
      <c r="AF13" s="23">
        <f>IF(ISBLANK(#REF!),"",0.25*(S13*12+T13+ROUND(U13/30,0)))</f>
        <v>1.5</v>
      </c>
      <c r="AG13" s="27">
        <f>IF(ISBLANK(#REF!),"",IF(V13&gt;=67%,7,0))</f>
        <v>7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7</v>
      </c>
      <c r="AK13" s="181">
        <f>IF(ISBLANK(#REF!),"",AA13+SUM(AD13:AF13,AJ13))</f>
        <v>9.98</v>
      </c>
    </row>
    <row r="14" spans="1:37" s="8" customFormat="1">
      <c r="A14" s="28">
        <f>IF(ISBLANK(#REF!),"",IF(ISNUMBER(A13),A13+1,1))</f>
        <v>4</v>
      </c>
      <c r="B14" s="8" t="s">
        <v>505</v>
      </c>
      <c r="C14" s="8" t="s">
        <v>98</v>
      </c>
      <c r="D14" s="8" t="s">
        <v>147</v>
      </c>
      <c r="E14" s="8" t="s">
        <v>37</v>
      </c>
      <c r="F14" s="8" t="s">
        <v>89</v>
      </c>
      <c r="G14" s="8" t="s">
        <v>61</v>
      </c>
      <c r="H14" s="8" t="s">
        <v>14</v>
      </c>
      <c r="I14" s="8" t="s">
        <v>13</v>
      </c>
      <c r="J14" s="37">
        <v>38701</v>
      </c>
      <c r="K14" s="51">
        <v>7.84</v>
      </c>
      <c r="L14" s="12"/>
      <c r="M14" s="12"/>
      <c r="N14" s="12"/>
      <c r="O14" s="12"/>
      <c r="P14" s="8">
        <v>3</v>
      </c>
      <c r="Q14" s="8">
        <v>2</v>
      </c>
      <c r="R14" s="8">
        <v>4</v>
      </c>
      <c r="S14" s="8">
        <v>0</v>
      </c>
      <c r="T14" s="8">
        <v>4</v>
      </c>
      <c r="U14" s="8">
        <v>13</v>
      </c>
      <c r="V14" s="11"/>
      <c r="W14" s="85"/>
      <c r="X14" s="12"/>
      <c r="Y14" s="12" t="s">
        <v>14</v>
      </c>
      <c r="Z14" s="12" t="s">
        <v>14</v>
      </c>
      <c r="AA14" s="23">
        <f>IF(ISBLANK(#REF!),"",IF(K14&gt;5,ROUND(0.5*(K14-5),2),0))</f>
        <v>1.42</v>
      </c>
      <c r="AB14" s="23">
        <f>IF(ISBLANK(#REF!),"",IF(L14="ΝΑΙ",6,(IF(M14="ΝΑΙ",4,0))))</f>
        <v>0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0</v>
      </c>
      <c r="AE14" s="23">
        <f>IF(ISBLANK(#REF!),"",MIN(3,0.5*INT((P14*12+Q14+ROUND(R14/30,0))/6)))</f>
        <v>3</v>
      </c>
      <c r="AF14" s="23">
        <f>IF(ISBLANK(#REF!),"",0.25*(S14*12+T14+ROUND(U14/30,0)))</f>
        <v>1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5.42</v>
      </c>
    </row>
    <row r="15" spans="1:37" s="8" customFormat="1">
      <c r="A15" s="28">
        <f>IF(ISBLANK(#REF!),"",IF(ISNUMBER(A14),A14+1,1))</f>
        <v>5</v>
      </c>
      <c r="B15" s="8" t="s">
        <v>535</v>
      </c>
      <c r="C15" s="8" t="s">
        <v>164</v>
      </c>
      <c r="D15" s="8" t="s">
        <v>112</v>
      </c>
      <c r="E15" s="8" t="s">
        <v>37</v>
      </c>
      <c r="F15" s="8" t="s">
        <v>89</v>
      </c>
      <c r="G15" s="8" t="s">
        <v>61</v>
      </c>
      <c r="H15" s="8" t="s">
        <v>14</v>
      </c>
      <c r="I15" s="8" t="s">
        <v>13</v>
      </c>
      <c r="J15" s="37">
        <v>39601</v>
      </c>
      <c r="K15" s="51">
        <v>7.13</v>
      </c>
      <c r="L15" s="12"/>
      <c r="M15" s="12"/>
      <c r="N15" s="12"/>
      <c r="O15" s="12"/>
      <c r="P15" s="8">
        <v>0</v>
      </c>
      <c r="Q15" s="8">
        <v>8</v>
      </c>
      <c r="R15" s="8">
        <v>0</v>
      </c>
      <c r="S15" s="8">
        <v>1</v>
      </c>
      <c r="T15" s="8">
        <v>0</v>
      </c>
      <c r="U15" s="8">
        <v>17</v>
      </c>
      <c r="V15" s="11"/>
      <c r="W15" s="85"/>
      <c r="X15" s="12"/>
      <c r="Y15" s="12" t="s">
        <v>14</v>
      </c>
      <c r="Z15" s="12" t="s">
        <v>14</v>
      </c>
      <c r="AA15" s="23">
        <f>IF(ISBLANK(#REF!),"",IF(K15&gt;5,ROUND(0.5*(K15-5),2),0))</f>
        <v>1.07</v>
      </c>
      <c r="AB15" s="23">
        <f>IF(ISBLANK(#REF!),"",IF(L15="ΝΑΙ",6,(IF(M15="ΝΑΙ",4,0))))</f>
        <v>0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0</v>
      </c>
      <c r="AE15" s="23">
        <f>IF(ISBLANK(#REF!),"",MIN(3,0.5*INT((P15*12+Q15+ROUND(R15/30,0))/6)))</f>
        <v>0.5</v>
      </c>
      <c r="AF15" s="23">
        <f>IF(ISBLANK(#REF!),"",0.25*(S15*12+T15+ROUND(U15/30,0)))</f>
        <v>3.25</v>
      </c>
      <c r="AG15" s="27">
        <f>IF(ISBLANK(#REF!),"",IF(V15&gt;=67%,7,0))</f>
        <v>0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0</v>
      </c>
      <c r="AK15" s="181">
        <f>IF(ISBLANK(#REF!),"",AA15+SUM(AD15:AF15,AJ15))</f>
        <v>4.82</v>
      </c>
    </row>
    <row r="16" spans="1:37" s="8" customFormat="1">
      <c r="A16" s="28">
        <f>IF(ISBLANK(#REF!),"",IF(ISNUMBER(A15),A15+1,1))</f>
        <v>6</v>
      </c>
      <c r="B16" s="8" t="s">
        <v>557</v>
      </c>
      <c r="C16" s="8" t="s">
        <v>116</v>
      </c>
      <c r="D16" s="8" t="s">
        <v>122</v>
      </c>
      <c r="E16" s="8" t="s">
        <v>37</v>
      </c>
      <c r="F16" s="8" t="s">
        <v>89</v>
      </c>
      <c r="G16" s="8" t="s">
        <v>61</v>
      </c>
      <c r="H16" s="8" t="s">
        <v>14</v>
      </c>
      <c r="I16" s="8" t="s">
        <v>13</v>
      </c>
      <c r="J16" s="37">
        <v>41802</v>
      </c>
      <c r="K16" s="51">
        <v>7.8</v>
      </c>
      <c r="L16" s="12"/>
      <c r="M16" s="12"/>
      <c r="N16" s="12"/>
      <c r="O16" s="12"/>
      <c r="P16" s="8">
        <v>0</v>
      </c>
      <c r="Q16" s="8">
        <v>0</v>
      </c>
      <c r="R16" s="8">
        <v>0</v>
      </c>
      <c r="S16" s="8">
        <v>1</v>
      </c>
      <c r="T16" s="8">
        <v>0</v>
      </c>
      <c r="U16" s="8">
        <v>18</v>
      </c>
      <c r="V16" s="11"/>
      <c r="W16" s="85"/>
      <c r="X16" s="12"/>
      <c r="Y16" s="12" t="s">
        <v>14</v>
      </c>
      <c r="Z16" s="12" t="s">
        <v>14</v>
      </c>
      <c r="AA16" s="23">
        <f>IF(ISBLANK(#REF!),"",IF(K16&gt;5,ROUND(0.5*(K16-5),2),0))</f>
        <v>1.4</v>
      </c>
      <c r="AB16" s="23">
        <f>IF(ISBLANK(#REF!),"",IF(L16="ΝΑΙ",6,(IF(M16="ΝΑΙ",4,0))))</f>
        <v>0</v>
      </c>
      <c r="AC16" s="23">
        <f>IF(ISBLANK(#REF!),"",IF(E16="ΠΕ23",IF(N16="ΝΑΙ",3,(IF(O16="ΝΑΙ",2,0))),IF(N16="ΝΑΙ",3,(IF(O16="ΝΑΙ",2,0)))))</f>
        <v>0</v>
      </c>
      <c r="AD16" s="23">
        <f>IF(ISBLANK(#REF!),"",MAX(AB16:AC16))</f>
        <v>0</v>
      </c>
      <c r="AE16" s="23">
        <f>IF(ISBLANK(#REF!),"",MIN(3,0.5*INT((P16*12+Q16+ROUND(R16/30,0))/6)))</f>
        <v>0</v>
      </c>
      <c r="AF16" s="23">
        <f>IF(ISBLANK(#REF!),"",0.25*(S16*12+T16+ROUND(U16/30,0)))</f>
        <v>3.25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4.6500000000000004</v>
      </c>
    </row>
    <row r="17" spans="1:37" s="8" customFormat="1">
      <c r="A17" s="28">
        <f>IF(ISBLANK(#REF!),"",IF(ISNUMBER(A16),A16+1,1))</f>
        <v>7</v>
      </c>
      <c r="B17" s="8" t="s">
        <v>533</v>
      </c>
      <c r="C17" s="8" t="s">
        <v>112</v>
      </c>
      <c r="D17" s="8" t="s">
        <v>144</v>
      </c>
      <c r="E17" s="8" t="s">
        <v>37</v>
      </c>
      <c r="F17" s="8" t="s">
        <v>89</v>
      </c>
      <c r="G17" s="8" t="s">
        <v>61</v>
      </c>
      <c r="H17" s="8" t="s">
        <v>14</v>
      </c>
      <c r="I17" s="8" t="s">
        <v>13</v>
      </c>
      <c r="J17" s="37">
        <v>41982</v>
      </c>
      <c r="K17" s="51">
        <v>7.63</v>
      </c>
      <c r="L17" s="12"/>
      <c r="M17" s="12"/>
      <c r="N17" s="12"/>
      <c r="O17" s="12"/>
      <c r="P17" s="8">
        <v>0</v>
      </c>
      <c r="Q17" s="8">
        <v>0</v>
      </c>
      <c r="R17" s="8">
        <v>0</v>
      </c>
      <c r="S17" s="8">
        <v>0</v>
      </c>
      <c r="T17" s="8">
        <v>11</v>
      </c>
      <c r="U17" s="8">
        <v>24</v>
      </c>
      <c r="V17" s="11"/>
      <c r="W17" s="85"/>
      <c r="X17" s="12"/>
      <c r="Y17" s="12" t="s">
        <v>12</v>
      </c>
      <c r="Z17" s="12" t="s">
        <v>12</v>
      </c>
      <c r="AA17" s="23">
        <f>IF(ISBLANK(#REF!),"",IF(K17&gt;5,ROUND(0.5*(K17-5),2),0))</f>
        <v>1.32</v>
      </c>
      <c r="AB17" s="23">
        <f>IF(ISBLANK(#REF!),"",IF(L17="ΝΑΙ",6,(IF(M17="ΝΑΙ",4,0))))</f>
        <v>0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0</v>
      </c>
      <c r="AE17" s="23">
        <f>IF(ISBLANK(#REF!),"",MIN(3,0.5*INT((P17*12+Q17+ROUND(R17/30,0))/6)))</f>
        <v>0</v>
      </c>
      <c r="AF17" s="23">
        <f>IF(ISBLANK(#REF!),"",0.25*(S17*12+T17+ROUND(U17/30,0)))</f>
        <v>3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4.32</v>
      </c>
    </row>
    <row r="18" spans="1:37" s="8" customFormat="1">
      <c r="A18" s="28">
        <f>IF(ISBLANK(#REF!),"",IF(ISNUMBER(A17),A17+1,1))</f>
        <v>8</v>
      </c>
      <c r="B18" s="8" t="s">
        <v>509</v>
      </c>
      <c r="C18" s="8" t="s">
        <v>510</v>
      </c>
      <c r="D18" s="8" t="s">
        <v>167</v>
      </c>
      <c r="E18" s="8" t="s">
        <v>37</v>
      </c>
      <c r="F18" s="8" t="s">
        <v>89</v>
      </c>
      <c r="G18" s="8" t="s">
        <v>61</v>
      </c>
      <c r="H18" s="8" t="s">
        <v>14</v>
      </c>
      <c r="I18" s="8" t="s">
        <v>13</v>
      </c>
      <c r="J18" s="37">
        <v>39163</v>
      </c>
      <c r="K18" s="51">
        <v>8.1199999999999992</v>
      </c>
      <c r="L18" s="12"/>
      <c r="M18" s="12"/>
      <c r="N18" s="12"/>
      <c r="O18" s="12"/>
      <c r="P18" s="8">
        <v>0</v>
      </c>
      <c r="Q18" s="8">
        <v>0</v>
      </c>
      <c r="R18" s="8">
        <v>0</v>
      </c>
      <c r="S18" s="8">
        <v>0</v>
      </c>
      <c r="T18" s="8">
        <v>11</v>
      </c>
      <c r="U18" s="8">
        <v>5</v>
      </c>
      <c r="V18" s="11"/>
      <c r="W18" s="85"/>
      <c r="X18" s="12"/>
      <c r="Y18" s="12" t="s">
        <v>14</v>
      </c>
      <c r="Z18" s="12" t="s">
        <v>14</v>
      </c>
      <c r="AA18" s="23">
        <f>IF(ISBLANK(#REF!),"",IF(K18&gt;5,ROUND(0.5*(K18-5),2),0))</f>
        <v>1.56</v>
      </c>
      <c r="AB18" s="23">
        <f>IF(ISBLANK(#REF!),"",IF(L18="ΝΑΙ",6,(IF(M18="ΝΑΙ",4,0))))</f>
        <v>0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0</v>
      </c>
      <c r="AE18" s="23">
        <f>IF(ISBLANK(#REF!),"",MIN(3,0.5*INT((P18*12+Q18+ROUND(R18/30,0))/6)))</f>
        <v>0</v>
      </c>
      <c r="AF18" s="23">
        <f>IF(ISBLANK(#REF!),"",0.25*(S18*12+T18+ROUND(U18/30,0)))</f>
        <v>2.75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0</v>
      </c>
      <c r="AJ18" s="27">
        <f>IF(ISBLANK(#REF!),"",MAX(AG18:AI18))</f>
        <v>0</v>
      </c>
      <c r="AK18" s="181">
        <f>IF(ISBLANK(#REF!),"",AA18+SUM(AD18:AF18,AJ18))</f>
        <v>4.3100000000000005</v>
      </c>
    </row>
    <row r="19" spans="1:37" s="8" customFormat="1">
      <c r="A19" s="28">
        <f>IF(ISBLANK(#REF!),"",IF(ISNUMBER(A18),A18+1,1))</f>
        <v>9</v>
      </c>
      <c r="B19" s="8" t="s">
        <v>529</v>
      </c>
      <c r="C19" s="8" t="s">
        <v>530</v>
      </c>
      <c r="D19" s="8" t="s">
        <v>531</v>
      </c>
      <c r="E19" s="8" t="s">
        <v>37</v>
      </c>
      <c r="F19" s="8" t="s">
        <v>89</v>
      </c>
      <c r="G19" s="8" t="s">
        <v>61</v>
      </c>
      <c r="H19" s="8" t="s">
        <v>14</v>
      </c>
      <c r="I19" s="8" t="s">
        <v>13</v>
      </c>
      <c r="J19" s="37">
        <v>42100</v>
      </c>
      <c r="K19" s="51">
        <v>7.4</v>
      </c>
      <c r="L19" s="12"/>
      <c r="M19" s="12"/>
      <c r="N19" s="12"/>
      <c r="O19" s="12"/>
      <c r="P19" s="8">
        <v>0</v>
      </c>
      <c r="Q19" s="8">
        <v>1</v>
      </c>
      <c r="R19" s="8">
        <v>15</v>
      </c>
      <c r="S19" s="8">
        <v>1</v>
      </c>
      <c r="T19" s="8">
        <v>0</v>
      </c>
      <c r="U19" s="8">
        <v>14</v>
      </c>
      <c r="V19" s="11"/>
      <c r="W19" s="85"/>
      <c r="X19" s="12"/>
      <c r="Y19" s="12" t="s">
        <v>14</v>
      </c>
      <c r="Z19" s="12" t="s">
        <v>14</v>
      </c>
      <c r="AA19" s="23">
        <f>IF(ISBLANK(#REF!),"",IF(K19&gt;5,ROUND(0.5*(K19-5),2),0))</f>
        <v>1.2</v>
      </c>
      <c r="AB19" s="23">
        <f>IF(ISBLANK(#REF!),"",IF(L19="ΝΑΙ",6,(IF(M19="ΝΑΙ",4,0))))</f>
        <v>0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0</v>
      </c>
      <c r="AE19" s="23">
        <f>IF(ISBLANK(#REF!),"",MIN(3,0.5*INT((P19*12+Q19+ROUND(R19/30,0))/6)))</f>
        <v>0</v>
      </c>
      <c r="AF19" s="23">
        <f>IF(ISBLANK(#REF!),"",0.25*(S19*12+T19+ROUND(U19/30,0)))</f>
        <v>3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4.2</v>
      </c>
    </row>
    <row r="20" spans="1:37" s="8" customFormat="1">
      <c r="A20" s="28">
        <f>IF(ISBLANK(#REF!),"",IF(ISNUMBER(A19),A19+1,1))</f>
        <v>10</v>
      </c>
      <c r="B20" s="8" t="s">
        <v>437</v>
      </c>
      <c r="C20" s="8" t="s">
        <v>371</v>
      </c>
      <c r="D20" s="8" t="s">
        <v>516</v>
      </c>
      <c r="E20" s="8" t="s">
        <v>37</v>
      </c>
      <c r="F20" s="8" t="s">
        <v>89</v>
      </c>
      <c r="G20" s="8" t="s">
        <v>61</v>
      </c>
      <c r="H20" s="8" t="s">
        <v>14</v>
      </c>
      <c r="I20" s="8" t="s">
        <v>13</v>
      </c>
      <c r="J20" s="37">
        <v>41213</v>
      </c>
      <c r="K20" s="51">
        <v>7.53</v>
      </c>
      <c r="L20" s="12"/>
      <c r="M20" s="12"/>
      <c r="N20" s="12"/>
      <c r="O20" s="12"/>
      <c r="P20" s="8">
        <v>2</v>
      </c>
      <c r="Q20" s="8">
        <v>8</v>
      </c>
      <c r="R20" s="8">
        <v>8</v>
      </c>
      <c r="S20" s="8">
        <v>0</v>
      </c>
      <c r="T20" s="8">
        <v>0</v>
      </c>
      <c r="U20" s="8">
        <v>0</v>
      </c>
      <c r="V20" s="11"/>
      <c r="W20" s="85"/>
      <c r="X20" s="12"/>
      <c r="Y20" s="12" t="s">
        <v>14</v>
      </c>
      <c r="Z20" s="12" t="s">
        <v>14</v>
      </c>
      <c r="AA20" s="23">
        <f>IF(ISBLANK(#REF!),"",IF(K20&gt;5,ROUND(0.5*(K20-5),2),0))</f>
        <v>1.27</v>
      </c>
      <c r="AB20" s="23">
        <f>IF(ISBLANK(#REF!),"",IF(L20="ΝΑΙ",6,(IF(M20="ΝΑΙ",4,0))))</f>
        <v>0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0</v>
      </c>
      <c r="AE20" s="23">
        <f>IF(ISBLANK(#REF!),"",MIN(3,0.5*INT((P20*12+Q20+ROUND(R20/30,0))/6)))</f>
        <v>2.5</v>
      </c>
      <c r="AF20" s="23">
        <f>IF(ISBLANK(#REF!),"",0.25*(S20*12+T20+ROUND(U20/30,0)))</f>
        <v>0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3.77</v>
      </c>
    </row>
    <row r="21" spans="1:37" s="8" customFormat="1">
      <c r="A21" s="28">
        <f>IF(ISBLANK(#REF!),"",IF(ISNUMBER(A20),A20+1,1))</f>
        <v>11</v>
      </c>
      <c r="B21" s="8" t="s">
        <v>213</v>
      </c>
      <c r="C21" s="8" t="s">
        <v>116</v>
      </c>
      <c r="D21" s="8" t="s">
        <v>268</v>
      </c>
      <c r="E21" s="8" t="s">
        <v>37</v>
      </c>
      <c r="F21" s="8" t="s">
        <v>89</v>
      </c>
      <c r="G21" s="8" t="s">
        <v>61</v>
      </c>
      <c r="H21" s="8" t="s">
        <v>14</v>
      </c>
      <c r="I21" s="8" t="s">
        <v>13</v>
      </c>
      <c r="J21" s="37">
        <v>41971</v>
      </c>
      <c r="K21" s="51">
        <v>7.41</v>
      </c>
      <c r="L21" s="12"/>
      <c r="M21" s="12"/>
      <c r="N21" s="12"/>
      <c r="O21" s="12"/>
      <c r="P21" s="8">
        <v>1</v>
      </c>
      <c r="Q21" s="8">
        <v>2</v>
      </c>
      <c r="R21" s="8">
        <v>8</v>
      </c>
      <c r="S21" s="8">
        <v>0</v>
      </c>
      <c r="T21" s="8">
        <v>5</v>
      </c>
      <c r="U21" s="8">
        <v>11</v>
      </c>
      <c r="V21" s="11"/>
      <c r="W21" s="85"/>
      <c r="X21" s="12"/>
      <c r="Y21" s="12" t="s">
        <v>14</v>
      </c>
      <c r="Z21" s="12" t="s">
        <v>14</v>
      </c>
      <c r="AA21" s="23">
        <f>IF(ISBLANK(#REF!),"",IF(K21&gt;5,ROUND(0.5*(K21-5),2),0))</f>
        <v>1.21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1</v>
      </c>
      <c r="AF21" s="23">
        <f>IF(ISBLANK(#REF!),"",0.25*(S21*12+T21+ROUND(U21/30,0)))</f>
        <v>1.25</v>
      </c>
      <c r="AG21" s="27">
        <f>IF(ISBLANK(#REF!),"",IF(V21&gt;=67%,7,0))</f>
        <v>0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0</v>
      </c>
      <c r="AK21" s="181">
        <f>IF(ISBLANK(#REF!),"",AA21+SUM(AD21:AF21,AJ21))</f>
        <v>3.46</v>
      </c>
    </row>
    <row r="22" spans="1:37" s="8" customFormat="1">
      <c r="A22" s="28">
        <f>IF(ISBLANK(#REF!),"",IF(ISNUMBER(A21),A21+1,1))</f>
        <v>12</v>
      </c>
      <c r="B22" s="8" t="s">
        <v>544</v>
      </c>
      <c r="C22" s="8" t="s">
        <v>545</v>
      </c>
      <c r="D22" s="8" t="s">
        <v>167</v>
      </c>
      <c r="E22" s="8" t="s">
        <v>37</v>
      </c>
      <c r="F22" s="8" t="s">
        <v>89</v>
      </c>
      <c r="G22" s="8" t="s">
        <v>61</v>
      </c>
      <c r="H22" s="8" t="s">
        <v>14</v>
      </c>
      <c r="I22" s="8" t="s">
        <v>13</v>
      </c>
      <c r="J22" s="37">
        <v>41967</v>
      </c>
      <c r="K22" s="51">
        <v>6.81</v>
      </c>
      <c r="L22" s="12"/>
      <c r="M22" s="12"/>
      <c r="N22" s="12"/>
      <c r="O22" s="12"/>
      <c r="P22" s="8">
        <v>0</v>
      </c>
      <c r="Q22" s="8">
        <v>7</v>
      </c>
      <c r="R22" s="8">
        <v>15</v>
      </c>
      <c r="S22" s="8">
        <v>0</v>
      </c>
      <c r="T22" s="8">
        <v>7</v>
      </c>
      <c r="U22" s="8">
        <v>12</v>
      </c>
      <c r="V22" s="11"/>
      <c r="W22" s="85"/>
      <c r="X22" s="12"/>
      <c r="Y22" s="12" t="s">
        <v>14</v>
      </c>
      <c r="Z22" s="12" t="s">
        <v>14</v>
      </c>
      <c r="AA22" s="23">
        <f>IF(ISBLANK(#REF!),"",IF(K22&gt;5,ROUND(0.5*(K22-5),2),0))</f>
        <v>0.91</v>
      </c>
      <c r="AB22" s="23">
        <f>IF(ISBLANK(#REF!),"",IF(L22="ΝΑΙ",6,(IF(M22="ΝΑΙ",4,0))))</f>
        <v>0</v>
      </c>
      <c r="AC22" s="23">
        <f>IF(ISBLANK(#REF!),"",IF(E22="ΠΕ23",IF(N22="ΝΑΙ",3,(IF(O22="ΝΑΙ",2,0))),IF(N22="ΝΑΙ",3,(IF(O22="ΝΑΙ",2,0)))))</f>
        <v>0</v>
      </c>
      <c r="AD22" s="23">
        <f>IF(ISBLANK(#REF!),"",MAX(AB22:AC22))</f>
        <v>0</v>
      </c>
      <c r="AE22" s="23">
        <f>IF(ISBLANK(#REF!),"",MIN(3,0.5*INT((P22*12+Q22+ROUND(R22/30,0))/6)))</f>
        <v>0.5</v>
      </c>
      <c r="AF22" s="23">
        <f>IF(ISBLANK(#REF!),"",0.25*(S22*12+T22+ROUND(U22/30,0)))</f>
        <v>1.75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3.16</v>
      </c>
    </row>
    <row r="23" spans="1:37" s="8" customFormat="1">
      <c r="A23" s="28">
        <f>IF(ISBLANK(#REF!),"",IF(ISNUMBER(A22),A22+1,1))</f>
        <v>13</v>
      </c>
      <c r="B23" s="8" t="s">
        <v>540</v>
      </c>
      <c r="C23" s="8" t="s">
        <v>265</v>
      </c>
      <c r="D23" s="8" t="s">
        <v>107</v>
      </c>
      <c r="E23" s="8" t="s">
        <v>37</v>
      </c>
      <c r="F23" s="8" t="s">
        <v>89</v>
      </c>
      <c r="G23" s="8" t="s">
        <v>61</v>
      </c>
      <c r="H23" s="8" t="s">
        <v>14</v>
      </c>
      <c r="I23" s="8" t="s">
        <v>13</v>
      </c>
      <c r="J23" s="37">
        <v>41961</v>
      </c>
      <c r="K23" s="51">
        <v>7.04</v>
      </c>
      <c r="L23" s="12"/>
      <c r="M23" s="12"/>
      <c r="N23" s="12"/>
      <c r="O23" s="12"/>
      <c r="P23" s="8">
        <v>0</v>
      </c>
      <c r="Q23" s="8">
        <v>11</v>
      </c>
      <c r="R23" s="8">
        <v>22</v>
      </c>
      <c r="S23" s="8">
        <v>0</v>
      </c>
      <c r="T23" s="8">
        <v>4</v>
      </c>
      <c r="U23" s="8">
        <v>14</v>
      </c>
      <c r="V23" s="11"/>
      <c r="W23" s="85"/>
      <c r="X23" s="12"/>
      <c r="Y23" s="12" t="s">
        <v>14</v>
      </c>
      <c r="Z23" s="12" t="s">
        <v>12</v>
      </c>
      <c r="AA23" s="23">
        <f>IF(ISBLANK(#REF!),"",IF(K23&gt;5,ROUND(0.5*(K23-5),2),0))</f>
        <v>1.02</v>
      </c>
      <c r="AB23" s="23">
        <f>IF(ISBLANK(#REF!),"",IF(L23="ΝΑΙ",6,(IF(M23="ΝΑΙ",4,0))))</f>
        <v>0</v>
      </c>
      <c r="AC23" s="23">
        <f>IF(ISBLANK(#REF!),"",IF(E23="ΠΕ23",IF(N23="ΝΑΙ",3,(IF(O23="ΝΑΙ",2,0))),IF(N23="ΝΑΙ",3,(IF(O23="ΝΑΙ",2,0)))))</f>
        <v>0</v>
      </c>
      <c r="AD23" s="23">
        <f>IF(ISBLANK(#REF!),"",MAX(AB23:AC23))</f>
        <v>0</v>
      </c>
      <c r="AE23" s="23">
        <f>IF(ISBLANK(#REF!),"",MIN(3,0.5*INT((P23*12+Q23+ROUND(R23/30,0))/6)))</f>
        <v>1</v>
      </c>
      <c r="AF23" s="23">
        <f>IF(ISBLANK(#REF!),"",0.25*(S23*12+T23+ROUND(U23/30,0)))</f>
        <v>1</v>
      </c>
      <c r="AG23" s="27">
        <f>IF(ISBLANK(#REF!),"",IF(V23&gt;=67%,7,0))</f>
        <v>0</v>
      </c>
      <c r="AH23" s="27">
        <f>IF(ISBLANK(#REF!),"",IF(W23&gt;=1,7,0))</f>
        <v>0</v>
      </c>
      <c r="AI23" s="27">
        <f>IF(ISBLANK(#REF!),"",IF(X23="ΠΟΛΥΤΕΚΝΟΣ",7,IF(X23="ΤΡΙΤΕΚΝΟΣ",3,0)))</f>
        <v>0</v>
      </c>
      <c r="AJ23" s="27">
        <f>IF(ISBLANK(#REF!),"",MAX(AG23:AI23))</f>
        <v>0</v>
      </c>
      <c r="AK23" s="181">
        <f>IF(ISBLANK(#REF!),"",AA23+SUM(AD23:AF23,AJ23))</f>
        <v>3.02</v>
      </c>
    </row>
    <row r="24" spans="1:37" s="8" customFormat="1">
      <c r="A24" s="28">
        <f>IF(ISBLANK(#REF!),"",IF(ISNUMBER(A23),A23+1,1))</f>
        <v>14</v>
      </c>
      <c r="B24" s="8" t="s">
        <v>548</v>
      </c>
      <c r="C24" s="8" t="s">
        <v>98</v>
      </c>
      <c r="D24" s="8" t="s">
        <v>233</v>
      </c>
      <c r="E24" s="8" t="s">
        <v>37</v>
      </c>
      <c r="F24" s="8" t="s">
        <v>89</v>
      </c>
      <c r="G24" s="8" t="s">
        <v>61</v>
      </c>
      <c r="H24" s="8" t="s">
        <v>14</v>
      </c>
      <c r="I24" s="8" t="s">
        <v>13</v>
      </c>
      <c r="J24" s="37">
        <v>41417</v>
      </c>
      <c r="K24" s="51">
        <v>7.8</v>
      </c>
      <c r="L24" s="12"/>
      <c r="M24" s="12"/>
      <c r="N24" s="12"/>
      <c r="O24" s="12"/>
      <c r="P24" s="8">
        <v>1</v>
      </c>
      <c r="Q24" s="8">
        <v>6</v>
      </c>
      <c r="R24" s="8">
        <v>27</v>
      </c>
      <c r="S24" s="8">
        <v>0</v>
      </c>
      <c r="T24" s="8">
        <v>0</v>
      </c>
      <c r="U24" s="8">
        <v>0</v>
      </c>
      <c r="V24" s="11"/>
      <c r="W24" s="85"/>
      <c r="X24" s="12"/>
      <c r="Y24" s="12" t="s">
        <v>14</v>
      </c>
      <c r="Z24" s="12" t="s">
        <v>14</v>
      </c>
      <c r="AA24" s="23">
        <f>IF(ISBLANK(#REF!),"",IF(K24&gt;5,ROUND(0.5*(K24-5),2),0))</f>
        <v>1.4</v>
      </c>
      <c r="AB24" s="23">
        <f>IF(ISBLANK(#REF!),"",IF(L24="ΝΑΙ",6,(IF(M24="ΝΑΙ",4,0))))</f>
        <v>0</v>
      </c>
      <c r="AC24" s="23">
        <f>IF(ISBLANK(#REF!),"",IF(E24="ΠΕ23",IF(N24="ΝΑΙ",3,(IF(O24="ΝΑΙ",2,0))),IF(N24="ΝΑΙ",3,(IF(O24="ΝΑΙ",2,0)))))</f>
        <v>0</v>
      </c>
      <c r="AD24" s="23">
        <f>IF(ISBLANK(#REF!),"",MAX(AB24:AC24))</f>
        <v>0</v>
      </c>
      <c r="AE24" s="23">
        <f>IF(ISBLANK(#REF!),"",MIN(3,0.5*INT((P24*12+Q24+ROUND(R24/30,0))/6)))</f>
        <v>1.5</v>
      </c>
      <c r="AF24" s="23">
        <f>IF(ISBLANK(#REF!),"",0.25*(S24*12+T24+ROUND(U24/30,0)))</f>
        <v>0</v>
      </c>
      <c r="AG24" s="27">
        <f>IF(ISBLANK(#REF!),"",IF(V24&gt;=67%,7,0))</f>
        <v>0</v>
      </c>
      <c r="AH24" s="27">
        <f>IF(ISBLANK(#REF!),"",IF(W24&gt;=1,7,0))</f>
        <v>0</v>
      </c>
      <c r="AI24" s="27">
        <f>IF(ISBLANK(#REF!),"",IF(X24="ΠΟΛΥΤΕΚΝΟΣ",7,IF(X24="ΤΡΙΤΕΚΝΟΣ",3,0)))</f>
        <v>0</v>
      </c>
      <c r="AJ24" s="27">
        <f>IF(ISBLANK(#REF!),"",MAX(AG24:AI24))</f>
        <v>0</v>
      </c>
      <c r="AK24" s="181">
        <f>IF(ISBLANK(#REF!),"",AA24+SUM(AD24:AF24,AJ24))</f>
        <v>2.9</v>
      </c>
    </row>
    <row r="25" spans="1:37" s="8" customFormat="1">
      <c r="A25" s="28">
        <f>IF(ISBLANK(#REF!),"",IF(ISNUMBER(A24),A24+1,1))</f>
        <v>15</v>
      </c>
      <c r="B25" s="8" t="s">
        <v>508</v>
      </c>
      <c r="C25" s="8" t="s">
        <v>98</v>
      </c>
      <c r="D25" s="8" t="s">
        <v>112</v>
      </c>
      <c r="E25" s="8" t="s">
        <v>37</v>
      </c>
      <c r="F25" s="8" t="s">
        <v>89</v>
      </c>
      <c r="G25" s="8" t="s">
        <v>61</v>
      </c>
      <c r="H25" s="8" t="s">
        <v>14</v>
      </c>
      <c r="I25" s="8" t="s">
        <v>13</v>
      </c>
      <c r="J25" s="37">
        <v>40847</v>
      </c>
      <c r="K25" s="51">
        <v>7.53</v>
      </c>
      <c r="L25" s="12"/>
      <c r="M25" s="12"/>
      <c r="N25" s="12"/>
      <c r="O25" s="12"/>
      <c r="P25" s="8">
        <v>0</v>
      </c>
      <c r="Q25" s="8">
        <v>5</v>
      </c>
      <c r="R25" s="8">
        <v>18</v>
      </c>
      <c r="S25" s="8">
        <v>0</v>
      </c>
      <c r="T25" s="8">
        <v>4</v>
      </c>
      <c r="U25" s="8">
        <v>9</v>
      </c>
      <c r="V25" s="11"/>
      <c r="W25" s="85"/>
      <c r="X25" s="12"/>
      <c r="Y25" s="12" t="s">
        <v>14</v>
      </c>
      <c r="Z25" s="12" t="s">
        <v>14</v>
      </c>
      <c r="AA25" s="23">
        <f>IF(ISBLANK(#REF!),"",IF(K25&gt;5,ROUND(0.5*(K25-5),2),0))</f>
        <v>1.27</v>
      </c>
      <c r="AB25" s="23">
        <f>IF(ISBLANK(#REF!),"",IF(L25="ΝΑΙ",6,(IF(M25="ΝΑΙ",4,0))))</f>
        <v>0</v>
      </c>
      <c r="AC25" s="23">
        <f>IF(ISBLANK(#REF!),"",IF(E25="ΠΕ23",IF(N25="ΝΑΙ",3,(IF(O25="ΝΑΙ",2,0))),IF(N25="ΝΑΙ",3,(IF(O25="ΝΑΙ",2,0)))))</f>
        <v>0</v>
      </c>
      <c r="AD25" s="23">
        <f>IF(ISBLANK(#REF!),"",MAX(AB25:AC25))</f>
        <v>0</v>
      </c>
      <c r="AE25" s="23">
        <f>IF(ISBLANK(#REF!),"",MIN(3,0.5*INT((P25*12+Q25+ROUND(R25/30,0))/6)))</f>
        <v>0.5</v>
      </c>
      <c r="AF25" s="23">
        <f>IF(ISBLANK(#REF!),"",0.25*(S25*12+T25+ROUND(U25/30,0)))</f>
        <v>1</v>
      </c>
      <c r="AG25" s="27">
        <f>IF(ISBLANK(#REF!),"",IF(V25&gt;=67%,7,0))</f>
        <v>0</v>
      </c>
      <c r="AH25" s="27">
        <f>IF(ISBLANK(#REF!),"",IF(W25&gt;=1,7,0))</f>
        <v>0</v>
      </c>
      <c r="AI25" s="27">
        <f>IF(ISBLANK(#REF!),"",IF(X25="ΠΟΛΥΤΕΚΝΟΣ",7,IF(X25="ΤΡΙΤΕΚΝΟΣ",3,0)))</f>
        <v>0</v>
      </c>
      <c r="AJ25" s="27">
        <f>IF(ISBLANK(#REF!),"",MAX(AG25:AI25))</f>
        <v>0</v>
      </c>
      <c r="AK25" s="181">
        <f>IF(ISBLANK(#REF!),"",AA25+SUM(AD25:AF25,AJ25))</f>
        <v>2.77</v>
      </c>
    </row>
    <row r="26" spans="1:37" s="8" customFormat="1">
      <c r="A26" s="28">
        <f>IF(ISBLANK(#REF!),"",IF(ISNUMBER(A25),A25+1,1))</f>
        <v>16</v>
      </c>
      <c r="B26" s="8" t="s">
        <v>560</v>
      </c>
      <c r="C26" s="8" t="s">
        <v>561</v>
      </c>
      <c r="D26" s="8" t="s">
        <v>144</v>
      </c>
      <c r="E26" s="8" t="s">
        <v>37</v>
      </c>
      <c r="F26" s="8" t="s">
        <v>89</v>
      </c>
      <c r="G26" s="8" t="s">
        <v>61</v>
      </c>
      <c r="H26" s="8" t="s">
        <v>14</v>
      </c>
      <c r="I26" s="8" t="s">
        <v>13</v>
      </c>
      <c r="J26" s="37">
        <v>41038</v>
      </c>
      <c r="K26" s="51">
        <v>7.38</v>
      </c>
      <c r="L26" s="12"/>
      <c r="M26" s="12"/>
      <c r="N26" s="12"/>
      <c r="O26" s="12"/>
      <c r="P26" s="8">
        <v>0</v>
      </c>
      <c r="Q26" s="8">
        <v>10</v>
      </c>
      <c r="R26" s="8">
        <v>24</v>
      </c>
      <c r="S26" s="8">
        <v>0</v>
      </c>
      <c r="T26" s="8">
        <v>4</v>
      </c>
      <c r="U26" s="8">
        <v>10</v>
      </c>
      <c r="V26" s="11"/>
      <c r="W26" s="85"/>
      <c r="X26" s="12"/>
      <c r="Y26" s="12" t="s">
        <v>14</v>
      </c>
      <c r="Z26" s="12" t="s">
        <v>14</v>
      </c>
      <c r="AA26" s="23">
        <f>IF(ISBLANK(#REF!),"",IF(K26&gt;5,ROUND(0.5*(K26-5),2),0))</f>
        <v>1.19</v>
      </c>
      <c r="AB26" s="23">
        <f>IF(ISBLANK(#REF!),"",IF(L26="ΝΑΙ",6,(IF(M26="ΝΑΙ",4,0))))</f>
        <v>0</v>
      </c>
      <c r="AC26" s="23">
        <f>IF(ISBLANK(#REF!),"",IF(E26="ΠΕ23",IF(N26="ΝΑΙ",3,(IF(O26="ΝΑΙ",2,0))),IF(N26="ΝΑΙ",3,(IF(O26="ΝΑΙ",2,0)))))</f>
        <v>0</v>
      </c>
      <c r="AD26" s="23">
        <f>IF(ISBLANK(#REF!),"",MAX(AB26:AC26))</f>
        <v>0</v>
      </c>
      <c r="AE26" s="23">
        <f>IF(ISBLANK(#REF!),"",MIN(3,0.5*INT((P26*12+Q26+ROUND(R26/30,0))/6)))</f>
        <v>0.5</v>
      </c>
      <c r="AF26" s="23">
        <f>IF(ISBLANK(#REF!),"",0.25*(S26*12+T26+ROUND(U26/30,0)))</f>
        <v>1</v>
      </c>
      <c r="AG26" s="27">
        <f>IF(ISBLANK(#REF!),"",IF(V26&gt;=67%,7,0))</f>
        <v>0</v>
      </c>
      <c r="AH26" s="27">
        <f>IF(ISBLANK(#REF!),"",IF(W26&gt;=1,7,0))</f>
        <v>0</v>
      </c>
      <c r="AI26" s="27">
        <f>IF(ISBLANK(#REF!),"",IF(X26="ΠΟΛΥΤΕΚΝΟΣ",7,IF(X26="ΤΡΙΤΕΚΝΟΣ",3,0)))</f>
        <v>0</v>
      </c>
      <c r="AJ26" s="27">
        <f>IF(ISBLANK(#REF!),"",MAX(AG26:AI26))</f>
        <v>0</v>
      </c>
      <c r="AK26" s="181">
        <f>IF(ISBLANK(#REF!),"",AA26+SUM(AD26:AF26,AJ26))</f>
        <v>2.69</v>
      </c>
    </row>
    <row r="27" spans="1:37" s="8" customFormat="1">
      <c r="A27" s="28">
        <f>IF(ISBLANK(#REF!),"",IF(ISNUMBER(A26),A26+1,1))</f>
        <v>17</v>
      </c>
      <c r="B27" s="8" t="s">
        <v>168</v>
      </c>
      <c r="C27" s="8" t="s">
        <v>136</v>
      </c>
      <c r="D27" s="8" t="s">
        <v>184</v>
      </c>
      <c r="E27" s="8" t="s">
        <v>37</v>
      </c>
      <c r="F27" s="8" t="s">
        <v>89</v>
      </c>
      <c r="G27" s="8" t="s">
        <v>61</v>
      </c>
      <c r="H27" s="8" t="s">
        <v>14</v>
      </c>
      <c r="I27" s="8" t="s">
        <v>13</v>
      </c>
      <c r="J27" s="37">
        <v>38511</v>
      </c>
      <c r="K27" s="51">
        <v>7.64</v>
      </c>
      <c r="L27" s="12"/>
      <c r="M27" s="12"/>
      <c r="N27" s="12"/>
      <c r="O27" s="12"/>
      <c r="P27" s="8">
        <v>0</v>
      </c>
      <c r="Q27" s="8">
        <v>0</v>
      </c>
      <c r="R27" s="8">
        <v>0</v>
      </c>
      <c r="S27" s="8">
        <v>0</v>
      </c>
      <c r="T27" s="8">
        <v>4</v>
      </c>
      <c r="U27" s="8">
        <v>28</v>
      </c>
      <c r="V27" s="11"/>
      <c r="W27" s="85"/>
      <c r="X27" s="12"/>
      <c r="Y27" s="12" t="s">
        <v>14</v>
      </c>
      <c r="Z27" s="12" t="s">
        <v>14</v>
      </c>
      <c r="AA27" s="23">
        <f>IF(ISBLANK(#REF!),"",IF(K27&gt;5,ROUND(0.5*(K27-5),2),0))</f>
        <v>1.32</v>
      </c>
      <c r="AB27" s="23">
        <f>IF(ISBLANK(#REF!),"",IF(L27="ΝΑΙ",6,(IF(M27="ΝΑΙ",4,0))))</f>
        <v>0</v>
      </c>
      <c r="AC27" s="23">
        <f>IF(ISBLANK(#REF!),"",IF(E27="ΠΕ23",IF(N27="ΝΑΙ",3,(IF(O27="ΝΑΙ",2,0))),IF(N27="ΝΑΙ",3,(IF(O27="ΝΑΙ",2,0)))))</f>
        <v>0</v>
      </c>
      <c r="AD27" s="23">
        <f>IF(ISBLANK(#REF!),"",MAX(AB27:AC27))</f>
        <v>0</v>
      </c>
      <c r="AE27" s="23">
        <f>IF(ISBLANK(#REF!),"",MIN(3,0.5*INT((P27*12+Q27+ROUND(R27/30,0))/6)))</f>
        <v>0</v>
      </c>
      <c r="AF27" s="23">
        <f>IF(ISBLANK(#REF!),"",0.25*(S27*12+T27+ROUND(U27/30,0)))</f>
        <v>1.25</v>
      </c>
      <c r="AG27" s="27">
        <f>IF(ISBLANK(#REF!),"",IF(V27&gt;=67%,7,0))</f>
        <v>0</v>
      </c>
      <c r="AH27" s="27">
        <f>IF(ISBLANK(#REF!),"",IF(W27&gt;=1,7,0))</f>
        <v>0</v>
      </c>
      <c r="AI27" s="27">
        <f>IF(ISBLANK(#REF!),"",IF(X27="ΠΟΛΥΤΕΚΝΟΣ",7,IF(X27="ΤΡΙΤΕΚΝΟΣ",3,0)))</f>
        <v>0</v>
      </c>
      <c r="AJ27" s="27">
        <f>IF(ISBLANK(#REF!),"",MAX(AG27:AI27))</f>
        <v>0</v>
      </c>
      <c r="AK27" s="181">
        <f>IF(ISBLANK(#REF!),"",AA27+SUM(AD27:AF27,AJ27))</f>
        <v>2.5700000000000003</v>
      </c>
    </row>
    <row r="28" spans="1:37" s="8" customFormat="1">
      <c r="A28" s="28">
        <f>IF(ISBLANK(#REF!),"",IF(ISNUMBER(A27),A27+1,1))</f>
        <v>18</v>
      </c>
      <c r="B28" s="8" t="s">
        <v>511</v>
      </c>
      <c r="C28" s="8" t="s">
        <v>251</v>
      </c>
      <c r="D28" s="8" t="s">
        <v>512</v>
      </c>
      <c r="E28" s="8" t="s">
        <v>37</v>
      </c>
      <c r="F28" s="8" t="s">
        <v>89</v>
      </c>
      <c r="G28" s="8" t="s">
        <v>61</v>
      </c>
      <c r="H28" s="8" t="s">
        <v>14</v>
      </c>
      <c r="I28" s="8" t="s">
        <v>13</v>
      </c>
      <c r="J28" s="37">
        <v>41375</v>
      </c>
      <c r="K28" s="51">
        <v>8.06</v>
      </c>
      <c r="L28" s="12"/>
      <c r="M28" s="12"/>
      <c r="N28" s="12"/>
      <c r="O28" s="12"/>
      <c r="P28" s="8">
        <v>0</v>
      </c>
      <c r="Q28" s="8">
        <v>0</v>
      </c>
      <c r="R28" s="8">
        <v>0</v>
      </c>
      <c r="S28" s="8">
        <v>0</v>
      </c>
      <c r="T28" s="8">
        <v>4</v>
      </c>
      <c r="U28" s="8">
        <v>13</v>
      </c>
      <c r="V28" s="11"/>
      <c r="W28" s="85"/>
      <c r="X28" s="12"/>
      <c r="Y28" s="12" t="s">
        <v>14</v>
      </c>
      <c r="Z28" s="12" t="s">
        <v>14</v>
      </c>
      <c r="AA28" s="23">
        <f>IF(ISBLANK(#REF!),"",IF(K28&gt;5,ROUND(0.5*(K28-5),2),0))</f>
        <v>1.53</v>
      </c>
      <c r="AB28" s="23">
        <f>IF(ISBLANK(#REF!),"",IF(L28="ΝΑΙ",6,(IF(M28="ΝΑΙ",4,0))))</f>
        <v>0</v>
      </c>
      <c r="AC28" s="23">
        <f>IF(ISBLANK(#REF!),"",IF(E28="ΠΕ23",IF(N28="ΝΑΙ",3,(IF(O28="ΝΑΙ",2,0))),IF(N28="ΝΑΙ",3,(IF(O28="ΝΑΙ",2,0)))))</f>
        <v>0</v>
      </c>
      <c r="AD28" s="23">
        <f>IF(ISBLANK(#REF!),"",MAX(AB28:AC28))</f>
        <v>0</v>
      </c>
      <c r="AE28" s="23">
        <f>IF(ISBLANK(#REF!),"",MIN(3,0.5*INT((P28*12+Q28+ROUND(R28/30,0))/6)))</f>
        <v>0</v>
      </c>
      <c r="AF28" s="23">
        <f>IF(ISBLANK(#REF!),"",0.25*(S28*12+T28+ROUND(U28/30,0)))</f>
        <v>1</v>
      </c>
      <c r="AG28" s="27">
        <f>IF(ISBLANK(#REF!),"",IF(V28&gt;=67%,7,0))</f>
        <v>0</v>
      </c>
      <c r="AH28" s="27">
        <f>IF(ISBLANK(#REF!),"",IF(W28&gt;=1,7,0))</f>
        <v>0</v>
      </c>
      <c r="AI28" s="27">
        <f>IF(ISBLANK(#REF!),"",IF(X28="ΠΟΛΥΤΕΚΝΟΣ",7,IF(X28="ΤΡΙΤΕΚΝΟΣ",3,0)))</f>
        <v>0</v>
      </c>
      <c r="AJ28" s="27">
        <f>IF(ISBLANK(#REF!),"",MAX(AG28:AI28))</f>
        <v>0</v>
      </c>
      <c r="AK28" s="181">
        <f>IF(ISBLANK(#REF!),"",AA28+SUM(AD28:AF28,AJ28))</f>
        <v>2.5300000000000002</v>
      </c>
    </row>
    <row r="29" spans="1:37" s="8" customFormat="1">
      <c r="A29" s="28">
        <f>IF(ISBLANK(#REF!),"",IF(ISNUMBER(A28),A28+1,1))</f>
        <v>19</v>
      </c>
      <c r="B29" s="8" t="s">
        <v>562</v>
      </c>
      <c r="C29" s="8" t="s">
        <v>563</v>
      </c>
      <c r="D29" s="8" t="s">
        <v>167</v>
      </c>
      <c r="E29" s="8" t="s">
        <v>37</v>
      </c>
      <c r="F29" s="8" t="s">
        <v>89</v>
      </c>
      <c r="G29" s="8" t="s">
        <v>61</v>
      </c>
      <c r="H29" s="8" t="s">
        <v>14</v>
      </c>
      <c r="I29" s="8" t="s">
        <v>13</v>
      </c>
      <c r="J29" s="37">
        <v>42704</v>
      </c>
      <c r="K29" s="51">
        <v>8.68</v>
      </c>
      <c r="L29" s="12"/>
      <c r="M29" s="12"/>
      <c r="N29" s="12"/>
      <c r="O29" s="12"/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11"/>
      <c r="W29" s="85"/>
      <c r="X29" s="12"/>
      <c r="Y29" s="12" t="s">
        <v>14</v>
      </c>
      <c r="Z29" s="12" t="s">
        <v>14</v>
      </c>
      <c r="AA29" s="23">
        <f>IF(ISBLANK(#REF!),"",IF(K29&gt;5,ROUND(0.5*(K29-5),2),0))</f>
        <v>1.84</v>
      </c>
      <c r="AB29" s="23">
        <f>IF(ISBLANK(#REF!),"",IF(L29="ΝΑΙ",6,(IF(M29="ΝΑΙ",4,0))))</f>
        <v>0</v>
      </c>
      <c r="AC29" s="23">
        <f>IF(ISBLANK(#REF!),"",IF(E29="ΠΕ23",IF(N29="ΝΑΙ",3,(IF(O29="ΝΑΙ",2,0))),IF(N29="ΝΑΙ",3,(IF(O29="ΝΑΙ",2,0)))))</f>
        <v>0</v>
      </c>
      <c r="AD29" s="23">
        <f>IF(ISBLANK(#REF!),"",MAX(AB29:AC29))</f>
        <v>0</v>
      </c>
      <c r="AE29" s="23">
        <f>IF(ISBLANK(#REF!),"",MIN(3,0.5*INT((P29*12+Q29+ROUND(R29/30,0))/6)))</f>
        <v>0</v>
      </c>
      <c r="AF29" s="23">
        <f>IF(ISBLANK(#REF!),"",0.25*(S29*12+T29+ROUND(U29/30,0)))</f>
        <v>0</v>
      </c>
      <c r="AG29" s="27">
        <f>IF(ISBLANK(#REF!),"",IF(V29&gt;=67%,7,0))</f>
        <v>0</v>
      </c>
      <c r="AH29" s="27">
        <f>IF(ISBLANK(#REF!),"",IF(W29&gt;=1,7,0))</f>
        <v>0</v>
      </c>
      <c r="AI29" s="27">
        <f>IF(ISBLANK(#REF!),"",IF(X29="ΠΟΛΥΤΕΚΝΟΣ",7,IF(X29="ΤΡΙΤΕΚΝΟΣ",3,0)))</f>
        <v>0</v>
      </c>
      <c r="AJ29" s="27">
        <f>IF(ISBLANK(#REF!),"",MAX(AG29:AI29))</f>
        <v>0</v>
      </c>
      <c r="AK29" s="181">
        <f>IF(ISBLANK(#REF!),"",AA29+SUM(AD29:AF29,AJ29))</f>
        <v>1.84</v>
      </c>
    </row>
    <row r="30" spans="1:37" s="8" customFormat="1">
      <c r="A30" s="28">
        <f>IF(ISBLANK(#REF!),"",IF(ISNUMBER(A29),A29+1,1))</f>
        <v>20</v>
      </c>
      <c r="B30" s="8" t="s">
        <v>566</v>
      </c>
      <c r="C30" s="8" t="s">
        <v>96</v>
      </c>
      <c r="D30" s="8" t="s">
        <v>107</v>
      </c>
      <c r="E30" s="8" t="s">
        <v>37</v>
      </c>
      <c r="F30" s="8" t="s">
        <v>89</v>
      </c>
      <c r="G30" s="8" t="s">
        <v>61</v>
      </c>
      <c r="H30" s="8" t="s">
        <v>14</v>
      </c>
      <c r="I30" s="8" t="s">
        <v>13</v>
      </c>
      <c r="J30" s="37">
        <v>41578</v>
      </c>
      <c r="K30" s="51">
        <v>6.66</v>
      </c>
      <c r="L30" s="12"/>
      <c r="M30" s="12"/>
      <c r="N30" s="12"/>
      <c r="O30" s="12"/>
      <c r="P30" s="8">
        <v>1</v>
      </c>
      <c r="Q30" s="8">
        <v>0</v>
      </c>
      <c r="R30" s="8">
        <v>28</v>
      </c>
      <c r="S30" s="8">
        <v>0</v>
      </c>
      <c r="T30" s="8">
        <v>0</v>
      </c>
      <c r="U30" s="8">
        <v>0</v>
      </c>
      <c r="V30" s="11"/>
      <c r="W30" s="85"/>
      <c r="X30" s="12"/>
      <c r="Y30" s="12" t="s">
        <v>14</v>
      </c>
      <c r="Z30" s="12" t="s">
        <v>14</v>
      </c>
      <c r="AA30" s="23">
        <f>IF(ISBLANK(#REF!),"",IF(K30&gt;5,ROUND(0.5*(K30-5),2),0))</f>
        <v>0.83</v>
      </c>
      <c r="AB30" s="23">
        <f>IF(ISBLANK(#REF!),"",IF(L30="ΝΑΙ",6,(IF(M30="ΝΑΙ",4,0))))</f>
        <v>0</v>
      </c>
      <c r="AC30" s="23">
        <f>IF(ISBLANK(#REF!),"",IF(E30="ΠΕ23",IF(N30="ΝΑΙ",3,(IF(O30="ΝΑΙ",2,0))),IF(N30="ΝΑΙ",3,(IF(O30="ΝΑΙ",2,0)))))</f>
        <v>0</v>
      </c>
      <c r="AD30" s="23">
        <f>IF(ISBLANK(#REF!),"",MAX(AB30:AC30))</f>
        <v>0</v>
      </c>
      <c r="AE30" s="23">
        <f>IF(ISBLANK(#REF!),"",MIN(3,0.5*INT((P30*12+Q30+ROUND(R30/30,0))/6)))</f>
        <v>1</v>
      </c>
      <c r="AF30" s="23">
        <f>IF(ISBLANK(#REF!),"",0.25*(S30*12+T30+ROUND(U30/30,0)))</f>
        <v>0</v>
      </c>
      <c r="AG30" s="27">
        <f>IF(ISBLANK(#REF!),"",IF(V30&gt;=67%,7,0))</f>
        <v>0</v>
      </c>
      <c r="AH30" s="27">
        <f>IF(ISBLANK(#REF!),"",IF(W30&gt;=1,7,0))</f>
        <v>0</v>
      </c>
      <c r="AI30" s="27">
        <f>IF(ISBLANK(#REF!),"",IF(X30="ΠΟΛΥΤΕΚΝΟΣ",7,IF(X30="ΤΡΙΤΕΚΝΟΣ",3,0)))</f>
        <v>0</v>
      </c>
      <c r="AJ30" s="27">
        <f>IF(ISBLANK(#REF!),"",MAX(AG30:AI30))</f>
        <v>0</v>
      </c>
      <c r="AK30" s="181">
        <f>IF(ISBLANK(#REF!),"",AA30+SUM(AD30:AF30,AJ30))</f>
        <v>1.83</v>
      </c>
    </row>
    <row r="31" spans="1:37" s="8" customFormat="1">
      <c r="A31" s="28">
        <f>IF(ISBLANK(#REF!),"",IF(ISNUMBER(A30),A30+1,1))</f>
        <v>21</v>
      </c>
      <c r="B31" s="8" t="s">
        <v>505</v>
      </c>
      <c r="C31" s="8" t="s">
        <v>129</v>
      </c>
      <c r="D31" s="8" t="s">
        <v>167</v>
      </c>
      <c r="E31" s="8" t="s">
        <v>37</v>
      </c>
      <c r="F31" s="8" t="s">
        <v>89</v>
      </c>
      <c r="G31" s="8" t="s">
        <v>61</v>
      </c>
      <c r="H31" s="8" t="s">
        <v>14</v>
      </c>
      <c r="I31" s="8" t="s">
        <v>13</v>
      </c>
      <c r="J31" s="37">
        <v>42320</v>
      </c>
      <c r="K31" s="51">
        <v>7.63</v>
      </c>
      <c r="L31" s="12"/>
      <c r="M31" s="12"/>
      <c r="N31" s="12"/>
      <c r="O31" s="12"/>
      <c r="P31" s="8">
        <v>0</v>
      </c>
      <c r="Q31" s="8">
        <v>9</v>
      </c>
      <c r="R31" s="8">
        <v>0</v>
      </c>
      <c r="S31" s="8">
        <v>0</v>
      </c>
      <c r="T31" s="8">
        <v>0</v>
      </c>
      <c r="U31" s="8">
        <v>0</v>
      </c>
      <c r="V31" s="11"/>
      <c r="W31" s="85"/>
      <c r="X31" s="12"/>
      <c r="Y31" s="12" t="s">
        <v>14</v>
      </c>
      <c r="Z31" s="12" t="s">
        <v>14</v>
      </c>
      <c r="AA31" s="23">
        <f>IF(ISBLANK(#REF!),"",IF(K31&gt;5,ROUND(0.5*(K31-5),2),0))</f>
        <v>1.32</v>
      </c>
      <c r="AB31" s="23">
        <f>IF(ISBLANK(#REF!),"",IF(L31="ΝΑΙ",6,(IF(M31="ΝΑΙ",4,0))))</f>
        <v>0</v>
      </c>
      <c r="AC31" s="23">
        <f>IF(ISBLANK(#REF!),"",IF(E31="ΠΕ23",IF(N31="ΝΑΙ",3,(IF(O31="ΝΑΙ",2,0))),IF(N31="ΝΑΙ",3,(IF(O31="ΝΑΙ",2,0)))))</f>
        <v>0</v>
      </c>
      <c r="AD31" s="23">
        <f>IF(ISBLANK(#REF!),"",MAX(AB31:AC31))</f>
        <v>0</v>
      </c>
      <c r="AE31" s="23">
        <f>IF(ISBLANK(#REF!),"",MIN(3,0.5*INT((P31*12+Q31+ROUND(R31/30,0))/6)))</f>
        <v>0.5</v>
      </c>
      <c r="AF31" s="23">
        <f>IF(ISBLANK(#REF!),"",0.25*(S31*12+T31+ROUND(U31/30,0)))</f>
        <v>0</v>
      </c>
      <c r="AG31" s="27">
        <f>IF(ISBLANK(#REF!),"",IF(V31&gt;=67%,7,0))</f>
        <v>0</v>
      </c>
      <c r="AH31" s="27">
        <f>IF(ISBLANK(#REF!),"",IF(W31&gt;=1,7,0))</f>
        <v>0</v>
      </c>
      <c r="AI31" s="27">
        <f>IF(ISBLANK(#REF!),"",IF(X31="ΠΟΛΥΤΕΚΝΟΣ",7,IF(X31="ΤΡΙΤΕΚΝΟΣ",3,0)))</f>
        <v>0</v>
      </c>
      <c r="AJ31" s="27">
        <f>IF(ISBLANK(#REF!),"",MAX(AG31:AI31))</f>
        <v>0</v>
      </c>
      <c r="AK31" s="181">
        <f>IF(ISBLANK(#REF!),"",AA31+SUM(AD31:AF31,AJ31))</f>
        <v>1.82</v>
      </c>
    </row>
    <row r="32" spans="1:37" s="8" customFormat="1">
      <c r="A32" s="28">
        <f>IF(ISBLANK(#REF!),"",IF(ISNUMBER(A31),A31+1,1))</f>
        <v>22</v>
      </c>
      <c r="B32" s="8" t="s">
        <v>507</v>
      </c>
      <c r="C32" s="8" t="s">
        <v>358</v>
      </c>
      <c r="D32" s="8" t="s">
        <v>328</v>
      </c>
      <c r="E32" s="8" t="s">
        <v>37</v>
      </c>
      <c r="F32" s="8" t="s">
        <v>89</v>
      </c>
      <c r="G32" s="8" t="s">
        <v>61</v>
      </c>
      <c r="H32" s="8" t="s">
        <v>14</v>
      </c>
      <c r="I32" s="8" t="s">
        <v>13</v>
      </c>
      <c r="J32" s="37">
        <v>38737</v>
      </c>
      <c r="K32" s="51">
        <v>8.6199999999999992</v>
      </c>
      <c r="L32" s="12"/>
      <c r="M32" s="12"/>
      <c r="N32" s="12"/>
      <c r="O32" s="12"/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11"/>
      <c r="W32" s="85"/>
      <c r="X32" s="12"/>
      <c r="Y32" s="12" t="s">
        <v>14</v>
      </c>
      <c r="Z32" s="12" t="s">
        <v>14</v>
      </c>
      <c r="AA32" s="23">
        <f>IF(ISBLANK(#REF!),"",IF(K32&gt;5,ROUND(0.5*(K32-5),2),0))</f>
        <v>1.81</v>
      </c>
      <c r="AB32" s="23">
        <f>IF(ISBLANK(#REF!),"",IF(L32="ΝΑΙ",6,(IF(M32="ΝΑΙ",4,0))))</f>
        <v>0</v>
      </c>
      <c r="AC32" s="23">
        <f>IF(ISBLANK(#REF!),"",IF(E32="ΠΕ23",IF(N32="ΝΑΙ",3,(IF(O32="ΝΑΙ",2,0))),IF(N32="ΝΑΙ",3,(IF(O32="ΝΑΙ",2,0)))))</f>
        <v>0</v>
      </c>
      <c r="AD32" s="23">
        <f>IF(ISBLANK(#REF!),"",MAX(AB32:AC32))</f>
        <v>0</v>
      </c>
      <c r="AE32" s="23">
        <f>IF(ISBLANK(#REF!),"",MIN(3,0.5*INT((P32*12+Q32+ROUND(R32/30,0))/6)))</f>
        <v>0</v>
      </c>
      <c r="AF32" s="23">
        <f>IF(ISBLANK(#REF!),"",0.25*(S32*12+T32+ROUND(U32/30,0)))</f>
        <v>0</v>
      </c>
      <c r="AG32" s="27">
        <f>IF(ISBLANK(#REF!),"",IF(V32&gt;=67%,7,0))</f>
        <v>0</v>
      </c>
      <c r="AH32" s="27">
        <f>IF(ISBLANK(#REF!),"",IF(W32&gt;=1,7,0))</f>
        <v>0</v>
      </c>
      <c r="AI32" s="27">
        <f>IF(ISBLANK(#REF!),"",IF(X32="ΠΟΛΥΤΕΚΝΟΣ",7,IF(X32="ΤΡΙΤΕΚΝΟΣ",3,0)))</f>
        <v>0</v>
      </c>
      <c r="AJ32" s="27">
        <f>IF(ISBLANK(#REF!),"",MAX(AG32:AI32))</f>
        <v>0</v>
      </c>
      <c r="AK32" s="181">
        <f>IF(ISBLANK(#REF!),"",AA32+SUM(AD32:AF32,AJ32))</f>
        <v>1.81</v>
      </c>
    </row>
    <row r="33" spans="1:37" s="8" customFormat="1">
      <c r="A33" s="28">
        <f>IF(ISBLANK(#REF!),"",IF(ISNUMBER(A32),A32+1,1))</f>
        <v>23</v>
      </c>
      <c r="B33" s="8" t="s">
        <v>517</v>
      </c>
      <c r="C33" s="8" t="s">
        <v>518</v>
      </c>
      <c r="D33" s="8" t="s">
        <v>519</v>
      </c>
      <c r="E33" s="8" t="s">
        <v>37</v>
      </c>
      <c r="F33" s="8" t="s">
        <v>89</v>
      </c>
      <c r="G33" s="8" t="s">
        <v>61</v>
      </c>
      <c r="H33" s="8" t="s">
        <v>14</v>
      </c>
      <c r="I33" s="8" t="s">
        <v>13</v>
      </c>
      <c r="J33" s="37">
        <v>42451</v>
      </c>
      <c r="K33" s="51">
        <v>8.49</v>
      </c>
      <c r="L33" s="12"/>
      <c r="M33" s="12"/>
      <c r="N33" s="12"/>
      <c r="O33" s="12"/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11"/>
      <c r="W33" s="85"/>
      <c r="X33" s="12"/>
      <c r="Y33" s="12" t="s">
        <v>14</v>
      </c>
      <c r="Z33" s="12" t="s">
        <v>14</v>
      </c>
      <c r="AA33" s="23">
        <f>IF(ISBLANK(#REF!),"",IF(K33&gt;5,ROUND(0.5*(K33-5),2),0))</f>
        <v>1.75</v>
      </c>
      <c r="AB33" s="23">
        <f>IF(ISBLANK(#REF!),"",IF(L33="ΝΑΙ",6,(IF(M33="ΝΑΙ",4,0))))</f>
        <v>0</v>
      </c>
      <c r="AC33" s="23">
        <f>IF(ISBLANK(#REF!),"",IF(E33="ΠΕ23",IF(N33="ΝΑΙ",3,(IF(O33="ΝΑΙ",2,0))),IF(N33="ΝΑΙ",3,(IF(O33="ΝΑΙ",2,0)))))</f>
        <v>0</v>
      </c>
      <c r="AD33" s="23">
        <f>IF(ISBLANK(#REF!),"",MAX(AB33:AC33))</f>
        <v>0</v>
      </c>
      <c r="AE33" s="23">
        <f>IF(ISBLANK(#REF!),"",MIN(3,0.5*INT((P33*12+Q33+ROUND(R33/30,0))/6)))</f>
        <v>0</v>
      </c>
      <c r="AF33" s="23">
        <f>IF(ISBLANK(#REF!),"",0.25*(S33*12+T33+ROUND(U33/30,0)))</f>
        <v>0</v>
      </c>
      <c r="AG33" s="27">
        <f>IF(ISBLANK(#REF!),"",IF(V33&gt;=67%,7,0))</f>
        <v>0</v>
      </c>
      <c r="AH33" s="27">
        <f>IF(ISBLANK(#REF!),"",IF(W33&gt;=1,7,0))</f>
        <v>0</v>
      </c>
      <c r="AI33" s="27">
        <f>IF(ISBLANK(#REF!),"",IF(X33="ΠΟΛΥΤΕΚΝΟΣ",7,IF(X33="ΤΡΙΤΕΚΝΟΣ",3,0)))</f>
        <v>0</v>
      </c>
      <c r="AJ33" s="27">
        <f>IF(ISBLANK(#REF!),"",MAX(AG33:AI33))</f>
        <v>0</v>
      </c>
      <c r="AK33" s="181">
        <f>IF(ISBLANK(#REF!),"",AA33+SUM(AD33:AF33,AJ33))</f>
        <v>1.75</v>
      </c>
    </row>
    <row r="34" spans="1:37" s="8" customFormat="1">
      <c r="A34" s="28">
        <f>IF(ISBLANK(#REF!),"",IF(ISNUMBER(A33),A33+1,1))</f>
        <v>24</v>
      </c>
      <c r="B34" s="8" t="s">
        <v>443</v>
      </c>
      <c r="C34" s="8" t="s">
        <v>116</v>
      </c>
      <c r="D34" s="8" t="s">
        <v>184</v>
      </c>
      <c r="E34" s="8" t="s">
        <v>37</v>
      </c>
      <c r="F34" s="8" t="s">
        <v>89</v>
      </c>
      <c r="G34" s="8" t="s">
        <v>61</v>
      </c>
      <c r="H34" s="8" t="s">
        <v>14</v>
      </c>
      <c r="I34" s="8" t="s">
        <v>13</v>
      </c>
      <c r="J34" s="37">
        <v>39597</v>
      </c>
      <c r="K34" s="51">
        <v>8.48</v>
      </c>
      <c r="L34" s="12"/>
      <c r="M34" s="12"/>
      <c r="N34" s="12"/>
      <c r="O34" s="12"/>
      <c r="P34" s="8">
        <v>0</v>
      </c>
      <c r="Q34" s="8">
        <v>0</v>
      </c>
      <c r="R34" s="8">
        <v>19</v>
      </c>
      <c r="S34" s="8">
        <v>0</v>
      </c>
      <c r="T34" s="8">
        <v>0</v>
      </c>
      <c r="U34" s="8">
        <v>0</v>
      </c>
      <c r="V34" s="11"/>
      <c r="W34" s="85"/>
      <c r="X34" s="12"/>
      <c r="Y34" s="12" t="s">
        <v>14</v>
      </c>
      <c r="Z34" s="12" t="s">
        <v>14</v>
      </c>
      <c r="AA34" s="23">
        <f>IF(ISBLANK(#REF!),"",IF(K34&gt;5,ROUND(0.5*(K34-5),2),0))</f>
        <v>1.74</v>
      </c>
      <c r="AB34" s="23">
        <f>IF(ISBLANK(#REF!),"",IF(L34="ΝΑΙ",6,(IF(M34="ΝΑΙ",4,0))))</f>
        <v>0</v>
      </c>
      <c r="AC34" s="23">
        <f>IF(ISBLANK(#REF!),"",IF(E34="ΠΕ23",IF(N34="ΝΑΙ",3,(IF(O34="ΝΑΙ",2,0))),IF(N34="ΝΑΙ",3,(IF(O34="ΝΑΙ",2,0)))))</f>
        <v>0</v>
      </c>
      <c r="AD34" s="23">
        <f>IF(ISBLANK(#REF!),"",MAX(AB34:AC34))</f>
        <v>0</v>
      </c>
      <c r="AE34" s="23">
        <f>IF(ISBLANK(#REF!),"",MIN(3,0.5*INT((P34*12+Q34+ROUND(R34/30,0))/6)))</f>
        <v>0</v>
      </c>
      <c r="AF34" s="23">
        <f>IF(ISBLANK(#REF!),"",0.25*(S34*12+T34+ROUND(U34/30,0)))</f>
        <v>0</v>
      </c>
      <c r="AG34" s="27">
        <f>IF(ISBLANK(#REF!),"",IF(V34&gt;=67%,7,0))</f>
        <v>0</v>
      </c>
      <c r="AH34" s="27">
        <f>IF(ISBLANK(#REF!),"",IF(W34&gt;=1,7,0))</f>
        <v>0</v>
      </c>
      <c r="AI34" s="27">
        <f>IF(ISBLANK(#REF!),"",IF(X34="ΠΟΛΥΤΕΚΝΟΣ",7,IF(X34="ΤΡΙΤΕΚΝΟΣ",3,0)))</f>
        <v>0</v>
      </c>
      <c r="AJ34" s="27">
        <f>IF(ISBLANK(#REF!),"",MAX(AG34:AI34))</f>
        <v>0</v>
      </c>
      <c r="AK34" s="181">
        <f>IF(ISBLANK(#REF!),"",AA34+SUM(AD34:AF34,AJ34))</f>
        <v>1.74</v>
      </c>
    </row>
    <row r="35" spans="1:37" s="8" customFormat="1">
      <c r="A35" s="28">
        <f>IF(ISBLANK(#REF!),"",IF(ISNUMBER(A34),A34+1,1))</f>
        <v>25</v>
      </c>
      <c r="B35" s="8" t="s">
        <v>570</v>
      </c>
      <c r="C35" s="8" t="s">
        <v>134</v>
      </c>
      <c r="D35" s="8" t="s">
        <v>107</v>
      </c>
      <c r="E35" s="8" t="s">
        <v>37</v>
      </c>
      <c r="F35" s="8" t="s">
        <v>89</v>
      </c>
      <c r="G35" s="8" t="s">
        <v>61</v>
      </c>
      <c r="H35" s="8" t="s">
        <v>14</v>
      </c>
      <c r="I35" s="8" t="s">
        <v>13</v>
      </c>
      <c r="J35" s="37">
        <v>38490</v>
      </c>
      <c r="K35" s="51">
        <v>8.23</v>
      </c>
      <c r="L35" s="12"/>
      <c r="M35" s="12"/>
      <c r="N35" s="12"/>
      <c r="O35" s="12"/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11"/>
      <c r="W35" s="85"/>
      <c r="X35" s="12"/>
      <c r="Y35" s="12" t="s">
        <v>14</v>
      </c>
      <c r="Z35" s="12" t="s">
        <v>14</v>
      </c>
      <c r="AA35" s="23">
        <f>IF(ISBLANK(#REF!),"",IF(K35&gt;5,ROUND(0.5*(K35-5),2),0))</f>
        <v>1.62</v>
      </c>
      <c r="AB35" s="23">
        <f>IF(ISBLANK(#REF!),"",IF(L35="ΝΑΙ",6,(IF(M35="ΝΑΙ",4,0))))</f>
        <v>0</v>
      </c>
      <c r="AC35" s="23">
        <f>IF(ISBLANK(#REF!),"",IF(E35="ΠΕ23",IF(N35="ΝΑΙ",3,(IF(O35="ΝΑΙ",2,0))),IF(N35="ΝΑΙ",3,(IF(O35="ΝΑΙ",2,0)))))</f>
        <v>0</v>
      </c>
      <c r="AD35" s="23">
        <f>IF(ISBLANK(#REF!),"",MAX(AB35:AC35))</f>
        <v>0</v>
      </c>
      <c r="AE35" s="23">
        <f>IF(ISBLANK(#REF!),"",MIN(3,0.5*INT((P35*12+Q35+ROUND(R35/30,0))/6)))</f>
        <v>0</v>
      </c>
      <c r="AF35" s="23">
        <f>IF(ISBLANK(#REF!),"",0.25*(S35*12+T35+ROUND(U35/30,0)))</f>
        <v>0</v>
      </c>
      <c r="AG35" s="27">
        <f>IF(ISBLANK(#REF!),"",IF(V35&gt;=67%,7,0))</f>
        <v>0</v>
      </c>
      <c r="AH35" s="27">
        <f>IF(ISBLANK(#REF!),"",IF(W35&gt;=1,7,0))</f>
        <v>0</v>
      </c>
      <c r="AI35" s="27">
        <f>IF(ISBLANK(#REF!),"",IF(X35="ΠΟΛΥΤΕΚΝΟΣ",7,IF(X35="ΤΡΙΤΕΚΝΟΣ",3,0)))</f>
        <v>0</v>
      </c>
      <c r="AJ35" s="27">
        <f>IF(ISBLANK(#REF!),"",MAX(AG35:AI35))</f>
        <v>0</v>
      </c>
      <c r="AK35" s="181">
        <f>IF(ISBLANK(#REF!),"",AA35+SUM(AD35:AF35,AJ35))</f>
        <v>1.62</v>
      </c>
    </row>
    <row r="36" spans="1:37" s="8" customFormat="1">
      <c r="A36" s="28">
        <f>IF(ISBLANK(#REF!),"",IF(ISNUMBER(A35),A35+1,1))</f>
        <v>26</v>
      </c>
      <c r="B36" s="8" t="s">
        <v>119</v>
      </c>
      <c r="C36" s="8" t="s">
        <v>134</v>
      </c>
      <c r="D36" s="8" t="s">
        <v>112</v>
      </c>
      <c r="E36" s="8" t="s">
        <v>37</v>
      </c>
      <c r="F36" s="8" t="s">
        <v>89</v>
      </c>
      <c r="G36" s="8" t="s">
        <v>61</v>
      </c>
      <c r="H36" s="8" t="s">
        <v>14</v>
      </c>
      <c r="I36" s="8" t="s">
        <v>13</v>
      </c>
      <c r="J36" s="37">
        <v>42534</v>
      </c>
      <c r="K36" s="51">
        <v>7.92</v>
      </c>
      <c r="L36" s="12"/>
      <c r="M36" s="12"/>
      <c r="N36" s="12"/>
      <c r="O36" s="12"/>
      <c r="P36" s="8">
        <v>0</v>
      </c>
      <c r="Q36" s="8">
        <v>1</v>
      </c>
      <c r="R36" s="8">
        <v>22</v>
      </c>
      <c r="S36" s="8">
        <v>0</v>
      </c>
      <c r="T36" s="8">
        <v>0</v>
      </c>
      <c r="U36" s="8">
        <v>0</v>
      </c>
      <c r="V36" s="11"/>
      <c r="W36" s="85"/>
      <c r="X36" s="12"/>
      <c r="Y36" s="12" t="s">
        <v>14</v>
      </c>
      <c r="Z36" s="12" t="s">
        <v>14</v>
      </c>
      <c r="AA36" s="23">
        <f>IF(ISBLANK(#REF!),"",IF(K36&gt;5,ROUND(0.5*(K36-5),2),0))</f>
        <v>1.46</v>
      </c>
      <c r="AB36" s="23">
        <f>IF(ISBLANK(#REF!),"",IF(L36="ΝΑΙ",6,(IF(M36="ΝΑΙ",4,0))))</f>
        <v>0</v>
      </c>
      <c r="AC36" s="23">
        <f>IF(ISBLANK(#REF!),"",IF(E36="ΠΕ23",IF(N36="ΝΑΙ",3,(IF(O36="ΝΑΙ",2,0))),IF(N36="ΝΑΙ",3,(IF(O36="ΝΑΙ",2,0)))))</f>
        <v>0</v>
      </c>
      <c r="AD36" s="23">
        <f>IF(ISBLANK(#REF!),"",MAX(AB36:AC36))</f>
        <v>0</v>
      </c>
      <c r="AE36" s="23">
        <f>IF(ISBLANK(#REF!),"",MIN(3,0.5*INT((P36*12+Q36+ROUND(R36/30,0))/6)))</f>
        <v>0</v>
      </c>
      <c r="AF36" s="23">
        <f>IF(ISBLANK(#REF!),"",0.25*(S36*12+T36+ROUND(U36/30,0)))</f>
        <v>0</v>
      </c>
      <c r="AG36" s="27">
        <f>IF(ISBLANK(#REF!),"",IF(V36&gt;=67%,7,0))</f>
        <v>0</v>
      </c>
      <c r="AH36" s="27">
        <f>IF(ISBLANK(#REF!),"",IF(W36&gt;=1,7,0))</f>
        <v>0</v>
      </c>
      <c r="AI36" s="27">
        <f>IF(ISBLANK(#REF!),"",IF(X36="ΠΟΛΥΤΕΚΝΟΣ",7,IF(X36="ΤΡΙΤΕΚΝΟΣ",3,0)))</f>
        <v>0</v>
      </c>
      <c r="AJ36" s="27">
        <f>IF(ISBLANK(#REF!),"",MAX(AG36:AI36))</f>
        <v>0</v>
      </c>
      <c r="AK36" s="181">
        <f>IF(ISBLANK(#REF!),"",AA36+SUM(AD36:AF36,AJ36))</f>
        <v>1.46</v>
      </c>
    </row>
    <row r="37" spans="1:37" s="8" customFormat="1">
      <c r="A37" s="28">
        <f>IF(ISBLANK(#REF!),"",IF(ISNUMBER(A36),A36+1,1))</f>
        <v>27</v>
      </c>
      <c r="B37" s="8" t="s">
        <v>503</v>
      </c>
      <c r="C37" s="8" t="s">
        <v>126</v>
      </c>
      <c r="D37" s="8" t="s">
        <v>184</v>
      </c>
      <c r="E37" s="8" t="s">
        <v>37</v>
      </c>
      <c r="F37" s="8" t="s">
        <v>89</v>
      </c>
      <c r="G37" s="8" t="s">
        <v>61</v>
      </c>
      <c r="H37" s="8" t="s">
        <v>14</v>
      </c>
      <c r="I37" s="8" t="s">
        <v>13</v>
      </c>
      <c r="J37" s="37">
        <v>42086</v>
      </c>
      <c r="K37" s="51">
        <v>7.76</v>
      </c>
      <c r="L37" s="12"/>
      <c r="M37" s="12"/>
      <c r="N37" s="12"/>
      <c r="O37" s="12"/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11"/>
      <c r="W37" s="85"/>
      <c r="X37" s="12"/>
      <c r="Y37" s="12" t="s">
        <v>12</v>
      </c>
      <c r="Z37" s="12" t="s">
        <v>14</v>
      </c>
      <c r="AA37" s="23">
        <f>IF(ISBLANK(#REF!),"",IF(K37&gt;5,ROUND(0.5*(K37-5),2),0))</f>
        <v>1.38</v>
      </c>
      <c r="AB37" s="23">
        <f>IF(ISBLANK(#REF!),"",IF(L37="ΝΑΙ",6,(IF(M37="ΝΑΙ",4,0))))</f>
        <v>0</v>
      </c>
      <c r="AC37" s="23">
        <f>IF(ISBLANK(#REF!),"",IF(E37="ΠΕ23",IF(N37="ΝΑΙ",3,(IF(O37="ΝΑΙ",2,0))),IF(N37="ΝΑΙ",3,(IF(O37="ΝΑΙ",2,0)))))</f>
        <v>0</v>
      </c>
      <c r="AD37" s="23">
        <f>IF(ISBLANK(#REF!),"",MAX(AB37:AC37))</f>
        <v>0</v>
      </c>
      <c r="AE37" s="23">
        <f>IF(ISBLANK(#REF!),"",MIN(3,0.5*INT((P37*12+Q37+ROUND(R37/30,0))/6)))</f>
        <v>0</v>
      </c>
      <c r="AF37" s="23">
        <f>IF(ISBLANK(#REF!),"",0.25*(S37*12+T37+ROUND(U37/30,0)))</f>
        <v>0</v>
      </c>
      <c r="AG37" s="27">
        <f>IF(ISBLANK(#REF!),"",IF(V37&gt;=67%,7,0))</f>
        <v>0</v>
      </c>
      <c r="AH37" s="27">
        <f>IF(ISBLANK(#REF!),"",IF(W37&gt;=1,7,0))</f>
        <v>0</v>
      </c>
      <c r="AI37" s="27">
        <f>IF(ISBLANK(#REF!),"",IF(X37="ΠΟΛΥΤΕΚΝΟΣ",7,IF(X37="ΤΡΙΤΕΚΝΟΣ",3,0)))</f>
        <v>0</v>
      </c>
      <c r="AJ37" s="27">
        <f>IF(ISBLANK(#REF!),"",MAX(AG37:AI37))</f>
        <v>0</v>
      </c>
      <c r="AK37" s="181">
        <f>IF(ISBLANK(#REF!),"",AA37+SUM(AD37:AF37,AJ37))</f>
        <v>1.38</v>
      </c>
    </row>
    <row r="38" spans="1:37" s="8" customFormat="1">
      <c r="A38" s="28">
        <f>IF(ISBLANK(#REF!),"",IF(ISNUMBER(A37),A37+1,1))</f>
        <v>28</v>
      </c>
      <c r="B38" s="8" t="s">
        <v>565</v>
      </c>
      <c r="C38" s="8" t="s">
        <v>251</v>
      </c>
      <c r="D38" s="8" t="s">
        <v>261</v>
      </c>
      <c r="E38" s="8" t="s">
        <v>37</v>
      </c>
      <c r="F38" s="8" t="s">
        <v>89</v>
      </c>
      <c r="G38" s="8" t="s">
        <v>61</v>
      </c>
      <c r="H38" s="8" t="s">
        <v>14</v>
      </c>
      <c r="I38" s="8" t="s">
        <v>13</v>
      </c>
      <c r="J38" s="37">
        <v>41838</v>
      </c>
      <c r="K38" s="51">
        <v>6.67</v>
      </c>
      <c r="L38" s="12"/>
      <c r="M38" s="12"/>
      <c r="N38" s="12"/>
      <c r="O38" s="12"/>
      <c r="P38" s="8">
        <v>0</v>
      </c>
      <c r="Q38" s="8">
        <v>6</v>
      </c>
      <c r="R38" s="8">
        <v>1</v>
      </c>
      <c r="S38" s="8">
        <v>0</v>
      </c>
      <c r="T38" s="8">
        <v>0</v>
      </c>
      <c r="U38" s="8">
        <v>0</v>
      </c>
      <c r="V38" s="11"/>
      <c r="W38" s="85"/>
      <c r="X38" s="12"/>
      <c r="Y38" s="12" t="s">
        <v>14</v>
      </c>
      <c r="Z38" s="12" t="s">
        <v>14</v>
      </c>
      <c r="AA38" s="23">
        <f>IF(ISBLANK(#REF!),"",IF(K38&gt;5,ROUND(0.5*(K38-5),2),0))</f>
        <v>0.84</v>
      </c>
      <c r="AB38" s="23">
        <f>IF(ISBLANK(#REF!),"",IF(L38="ΝΑΙ",6,(IF(M38="ΝΑΙ",4,0))))</f>
        <v>0</v>
      </c>
      <c r="AC38" s="23">
        <f>IF(ISBLANK(#REF!),"",IF(E38="ΠΕ23",IF(N38="ΝΑΙ",3,(IF(O38="ΝΑΙ",2,0))),IF(N38="ΝΑΙ",3,(IF(O38="ΝΑΙ",2,0)))))</f>
        <v>0</v>
      </c>
      <c r="AD38" s="23">
        <f>IF(ISBLANK(#REF!),"",MAX(AB38:AC38))</f>
        <v>0</v>
      </c>
      <c r="AE38" s="23">
        <f>IF(ISBLANK(#REF!),"",MIN(3,0.5*INT((P38*12+Q38+ROUND(R38/30,0))/6)))</f>
        <v>0.5</v>
      </c>
      <c r="AF38" s="23">
        <f>IF(ISBLANK(#REF!),"",0.25*(S38*12+T38+ROUND(U38/30,0)))</f>
        <v>0</v>
      </c>
      <c r="AG38" s="27">
        <f>IF(ISBLANK(#REF!),"",IF(V38&gt;=67%,7,0))</f>
        <v>0</v>
      </c>
      <c r="AH38" s="27">
        <f>IF(ISBLANK(#REF!),"",IF(W38&gt;=1,7,0))</f>
        <v>0</v>
      </c>
      <c r="AI38" s="27">
        <f>IF(ISBLANK(#REF!),"",IF(X38="ΠΟΛΥΤΕΚΝΟΣ",7,IF(X38="ΤΡΙΤΕΚΝΟΣ",3,0)))</f>
        <v>0</v>
      </c>
      <c r="AJ38" s="27">
        <f>IF(ISBLANK(#REF!),"",MAX(AG38:AI38))</f>
        <v>0</v>
      </c>
      <c r="AK38" s="181">
        <f>IF(ISBLANK(#REF!),"",AA38+SUM(AD38:AF38,AJ38))</f>
        <v>1.3399999999999999</v>
      </c>
    </row>
    <row r="39" spans="1:37" s="8" customFormat="1">
      <c r="A39" s="28">
        <f>IF(ISBLANK(#REF!),"",IF(ISNUMBER(A38),A38+1,1))</f>
        <v>29</v>
      </c>
      <c r="B39" s="8" t="s">
        <v>559</v>
      </c>
      <c r="C39" s="8" t="s">
        <v>98</v>
      </c>
      <c r="D39" s="8" t="s">
        <v>301</v>
      </c>
      <c r="E39" s="8" t="s">
        <v>37</v>
      </c>
      <c r="F39" s="8" t="s">
        <v>89</v>
      </c>
      <c r="G39" s="8" t="s">
        <v>61</v>
      </c>
      <c r="H39" s="8" t="s">
        <v>14</v>
      </c>
      <c r="I39" s="8" t="s">
        <v>13</v>
      </c>
      <c r="J39" s="37">
        <v>39955</v>
      </c>
      <c r="K39" s="51">
        <v>7.66</v>
      </c>
      <c r="L39" s="12"/>
      <c r="M39" s="12"/>
      <c r="N39" s="12"/>
      <c r="O39" s="12"/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11"/>
      <c r="W39" s="85"/>
      <c r="X39" s="12"/>
      <c r="Y39" s="12" t="s">
        <v>14</v>
      </c>
      <c r="Z39" s="12" t="s">
        <v>14</v>
      </c>
      <c r="AA39" s="23">
        <f>IF(ISBLANK(#REF!),"",IF(K39&gt;5,ROUND(0.5*(K39-5),2),0))</f>
        <v>1.33</v>
      </c>
      <c r="AB39" s="23">
        <f>IF(ISBLANK(#REF!),"",IF(L39="ΝΑΙ",6,(IF(M39="ΝΑΙ",4,0))))</f>
        <v>0</v>
      </c>
      <c r="AC39" s="23">
        <f>IF(ISBLANK(#REF!),"",IF(E39="ΠΕ23",IF(N39="ΝΑΙ",3,(IF(O39="ΝΑΙ",2,0))),IF(N39="ΝΑΙ",3,(IF(O39="ΝΑΙ",2,0)))))</f>
        <v>0</v>
      </c>
      <c r="AD39" s="23">
        <f>IF(ISBLANK(#REF!),"",MAX(AB39:AC39))</f>
        <v>0</v>
      </c>
      <c r="AE39" s="23">
        <f>IF(ISBLANK(#REF!),"",MIN(3,0.5*INT((P39*12+Q39+ROUND(R39/30,0))/6)))</f>
        <v>0</v>
      </c>
      <c r="AF39" s="23">
        <f>IF(ISBLANK(#REF!),"",0.25*(S39*12+T39+ROUND(U39/30,0)))</f>
        <v>0</v>
      </c>
      <c r="AG39" s="27">
        <f>IF(ISBLANK(#REF!),"",IF(V39&gt;=67%,7,0))</f>
        <v>0</v>
      </c>
      <c r="AH39" s="27">
        <f>IF(ISBLANK(#REF!),"",IF(W39&gt;=1,7,0))</f>
        <v>0</v>
      </c>
      <c r="AI39" s="27">
        <f>IF(ISBLANK(#REF!),"",IF(X39="ΠΟΛΥΤΕΚΝΟΣ",7,IF(X39="ΤΡΙΤΕΚΝΟΣ",3,0)))</f>
        <v>0</v>
      </c>
      <c r="AJ39" s="27">
        <f>IF(ISBLANK(#REF!),"",MAX(AG39:AI39))</f>
        <v>0</v>
      </c>
      <c r="AK39" s="181">
        <f>IF(ISBLANK(#REF!),"",AA39+SUM(AD39:AF39,AJ39))</f>
        <v>1.33</v>
      </c>
    </row>
    <row r="40" spans="1:37" s="8" customFormat="1">
      <c r="A40" s="28">
        <f>IF(ISBLANK(#REF!),"",IF(ISNUMBER(A39),A39+1,1))</f>
        <v>30</v>
      </c>
      <c r="B40" s="8" t="s">
        <v>520</v>
      </c>
      <c r="C40" s="8" t="s">
        <v>521</v>
      </c>
      <c r="D40" s="8" t="s">
        <v>147</v>
      </c>
      <c r="E40" s="8" t="s">
        <v>37</v>
      </c>
      <c r="F40" s="8" t="s">
        <v>89</v>
      </c>
      <c r="G40" s="8" t="s">
        <v>61</v>
      </c>
      <c r="H40" s="8" t="s">
        <v>14</v>
      </c>
      <c r="I40" s="8" t="s">
        <v>13</v>
      </c>
      <c r="J40" s="37">
        <v>42282</v>
      </c>
      <c r="K40" s="51">
        <v>7.62</v>
      </c>
      <c r="L40" s="12"/>
      <c r="M40" s="12"/>
      <c r="N40" s="12"/>
      <c r="O40" s="12"/>
      <c r="P40" s="8">
        <v>0</v>
      </c>
      <c r="Q40" s="8">
        <v>0</v>
      </c>
      <c r="R40" s="8">
        <v>15</v>
      </c>
      <c r="S40" s="8">
        <v>0</v>
      </c>
      <c r="T40" s="8">
        <v>0</v>
      </c>
      <c r="U40" s="8">
        <v>0</v>
      </c>
      <c r="V40" s="11"/>
      <c r="W40" s="85"/>
      <c r="X40" s="12"/>
      <c r="Y40" s="12" t="s">
        <v>14</v>
      </c>
      <c r="Z40" s="12" t="s">
        <v>14</v>
      </c>
      <c r="AA40" s="23">
        <f>IF(ISBLANK(#REF!),"",IF(K40&gt;5,ROUND(0.5*(K40-5),2),0))</f>
        <v>1.31</v>
      </c>
      <c r="AB40" s="23">
        <f>IF(ISBLANK(#REF!),"",IF(L40="ΝΑΙ",6,(IF(M40="ΝΑΙ",4,0))))</f>
        <v>0</v>
      </c>
      <c r="AC40" s="23">
        <f>IF(ISBLANK(#REF!),"",IF(E40="ΠΕ23",IF(N40="ΝΑΙ",3,(IF(O40="ΝΑΙ",2,0))),IF(N40="ΝΑΙ",3,(IF(O40="ΝΑΙ",2,0)))))</f>
        <v>0</v>
      </c>
      <c r="AD40" s="23">
        <f>IF(ISBLANK(#REF!),"",MAX(AB40:AC40))</f>
        <v>0</v>
      </c>
      <c r="AE40" s="23">
        <f>IF(ISBLANK(#REF!),"",MIN(3,0.5*INT((P40*12+Q40+ROUND(R40/30,0))/6)))</f>
        <v>0</v>
      </c>
      <c r="AF40" s="23">
        <f>IF(ISBLANK(#REF!),"",0.25*(S40*12+T40+ROUND(U40/30,0)))</f>
        <v>0</v>
      </c>
      <c r="AG40" s="27">
        <f>IF(ISBLANK(#REF!),"",IF(V40&gt;=67%,7,0))</f>
        <v>0</v>
      </c>
      <c r="AH40" s="27">
        <f>IF(ISBLANK(#REF!),"",IF(W40&gt;=1,7,0))</f>
        <v>0</v>
      </c>
      <c r="AI40" s="27">
        <f>IF(ISBLANK(#REF!),"",IF(X40="ΠΟΛΥΤΕΚΝΟΣ",7,IF(X40="ΤΡΙΤΕΚΝΟΣ",3,0)))</f>
        <v>0</v>
      </c>
      <c r="AJ40" s="27">
        <f>IF(ISBLANK(#REF!),"",MAX(AG40:AI40))</f>
        <v>0</v>
      </c>
      <c r="AK40" s="181">
        <f>IF(ISBLANK(#REF!),"",AA40+SUM(AD40:AF40,AJ40))</f>
        <v>1.31</v>
      </c>
    </row>
    <row r="41" spans="1:37" s="8" customFormat="1">
      <c r="A41" s="28">
        <f>IF(ISBLANK(#REF!),"",IF(ISNUMBER(A40),A40+1,1))</f>
        <v>31</v>
      </c>
      <c r="B41" s="8" t="s">
        <v>213</v>
      </c>
      <c r="C41" s="8" t="s">
        <v>358</v>
      </c>
      <c r="D41" s="8" t="s">
        <v>155</v>
      </c>
      <c r="E41" s="8" t="s">
        <v>37</v>
      </c>
      <c r="F41" s="8" t="s">
        <v>89</v>
      </c>
      <c r="G41" s="8" t="s">
        <v>61</v>
      </c>
      <c r="H41" s="8" t="s">
        <v>14</v>
      </c>
      <c r="I41" s="8" t="s">
        <v>13</v>
      </c>
      <c r="J41" s="37">
        <v>42381</v>
      </c>
      <c r="K41" s="51">
        <v>7.51</v>
      </c>
      <c r="L41" s="12"/>
      <c r="M41" s="12"/>
      <c r="N41" s="12"/>
      <c r="O41" s="12"/>
      <c r="P41" s="8">
        <v>0</v>
      </c>
      <c r="Q41" s="8">
        <v>3</v>
      </c>
      <c r="R41" s="8">
        <v>26</v>
      </c>
      <c r="S41" s="8">
        <v>0</v>
      </c>
      <c r="T41" s="8">
        <v>0</v>
      </c>
      <c r="U41" s="8">
        <v>0</v>
      </c>
      <c r="V41" s="11"/>
      <c r="W41" s="85"/>
      <c r="X41" s="12"/>
      <c r="Y41" s="12" t="s">
        <v>14</v>
      </c>
      <c r="Z41" s="12" t="s">
        <v>14</v>
      </c>
      <c r="AA41" s="23">
        <f>IF(ISBLANK(#REF!),"",IF(K41&gt;5,ROUND(0.5*(K41-5),2),0))</f>
        <v>1.26</v>
      </c>
      <c r="AB41" s="23">
        <f>IF(ISBLANK(#REF!),"",IF(L41="ΝΑΙ",6,(IF(M41="ΝΑΙ",4,0))))</f>
        <v>0</v>
      </c>
      <c r="AC41" s="23">
        <f>IF(ISBLANK(#REF!),"",IF(E41="ΠΕ23",IF(N41="ΝΑΙ",3,(IF(O41="ΝΑΙ",2,0))),IF(N41="ΝΑΙ",3,(IF(O41="ΝΑΙ",2,0)))))</f>
        <v>0</v>
      </c>
      <c r="AD41" s="23">
        <f>IF(ISBLANK(#REF!),"",MAX(AB41:AC41))</f>
        <v>0</v>
      </c>
      <c r="AE41" s="23">
        <f>IF(ISBLANK(#REF!),"",MIN(3,0.5*INT((P41*12+Q41+ROUND(R41/30,0))/6)))</f>
        <v>0</v>
      </c>
      <c r="AF41" s="23">
        <f>IF(ISBLANK(#REF!),"",0.25*(S41*12+T41+ROUND(U41/30,0)))</f>
        <v>0</v>
      </c>
      <c r="AG41" s="27">
        <f>IF(ISBLANK(#REF!),"",IF(V41&gt;=67%,7,0))</f>
        <v>0</v>
      </c>
      <c r="AH41" s="27">
        <f>IF(ISBLANK(#REF!),"",IF(W41&gt;=1,7,0))</f>
        <v>0</v>
      </c>
      <c r="AI41" s="27">
        <f>IF(ISBLANK(#REF!),"",IF(X41="ΠΟΛΥΤΕΚΝΟΣ",7,IF(X41="ΤΡΙΤΕΚΝΟΣ",3,0)))</f>
        <v>0</v>
      </c>
      <c r="AJ41" s="27">
        <f>IF(ISBLANK(#REF!),"",MAX(AG41:AI41))</f>
        <v>0</v>
      </c>
      <c r="AK41" s="181">
        <f>IF(ISBLANK(#REF!),"",AA41+SUM(AD41:AF41,AJ41))</f>
        <v>1.26</v>
      </c>
    </row>
    <row r="42" spans="1:37" s="8" customFormat="1">
      <c r="A42" s="28">
        <f>IF(ISBLANK(#REF!),"",IF(ISNUMBER(A41),A41+1,1))</f>
        <v>32</v>
      </c>
      <c r="B42" s="8" t="s">
        <v>381</v>
      </c>
      <c r="C42" s="8" t="s">
        <v>175</v>
      </c>
      <c r="D42" s="8" t="s">
        <v>167</v>
      </c>
      <c r="E42" s="8" t="s">
        <v>37</v>
      </c>
      <c r="F42" s="8" t="s">
        <v>89</v>
      </c>
      <c r="G42" s="8" t="s">
        <v>61</v>
      </c>
      <c r="H42" s="8" t="s">
        <v>14</v>
      </c>
      <c r="I42" s="8" t="s">
        <v>13</v>
      </c>
      <c r="J42" s="37">
        <v>42478</v>
      </c>
      <c r="K42" s="51">
        <v>7.45</v>
      </c>
      <c r="L42" s="12"/>
      <c r="M42" s="12"/>
      <c r="N42" s="12"/>
      <c r="O42" s="12"/>
      <c r="P42" s="8">
        <v>0</v>
      </c>
      <c r="Q42" s="8">
        <v>0</v>
      </c>
      <c r="R42" s="8">
        <v>20</v>
      </c>
      <c r="S42" s="8">
        <v>0</v>
      </c>
      <c r="T42" s="8">
        <v>0</v>
      </c>
      <c r="U42" s="8">
        <v>0</v>
      </c>
      <c r="V42" s="11"/>
      <c r="W42" s="85"/>
      <c r="X42" s="12"/>
      <c r="Y42" s="12" t="s">
        <v>14</v>
      </c>
      <c r="Z42" s="12" t="s">
        <v>14</v>
      </c>
      <c r="AA42" s="23">
        <f>IF(ISBLANK(#REF!),"",IF(K42&gt;5,ROUND(0.5*(K42-5),2),0))</f>
        <v>1.23</v>
      </c>
      <c r="AB42" s="23">
        <f>IF(ISBLANK(#REF!),"",IF(L42="ΝΑΙ",6,(IF(M42="ΝΑΙ",4,0))))</f>
        <v>0</v>
      </c>
      <c r="AC42" s="23">
        <f>IF(ISBLANK(#REF!),"",IF(E42="ΠΕ23",IF(N42="ΝΑΙ",3,(IF(O42="ΝΑΙ",2,0))),IF(N42="ΝΑΙ",3,(IF(O42="ΝΑΙ",2,0)))))</f>
        <v>0</v>
      </c>
      <c r="AD42" s="23">
        <f>IF(ISBLANK(#REF!),"",MAX(AB42:AC42))</f>
        <v>0</v>
      </c>
      <c r="AE42" s="23">
        <f>IF(ISBLANK(#REF!),"",MIN(3,0.5*INT((P42*12+Q42+ROUND(R42/30,0))/6)))</f>
        <v>0</v>
      </c>
      <c r="AF42" s="23">
        <f>IF(ISBLANK(#REF!),"",0.25*(S42*12+T42+ROUND(U42/30,0)))</f>
        <v>0</v>
      </c>
      <c r="AG42" s="27">
        <f>IF(ISBLANK(#REF!),"",IF(V42&gt;=67%,7,0))</f>
        <v>0</v>
      </c>
      <c r="AH42" s="27">
        <f>IF(ISBLANK(#REF!),"",IF(W42&gt;=1,7,0))</f>
        <v>0</v>
      </c>
      <c r="AI42" s="27">
        <f>IF(ISBLANK(#REF!),"",IF(X42="ΠΟΛΥΤΕΚΝΟΣ",7,IF(X42="ΤΡΙΤΕΚΝΟΣ",3,0)))</f>
        <v>0</v>
      </c>
      <c r="AJ42" s="27">
        <f>IF(ISBLANK(#REF!),"",MAX(AG42:AI42))</f>
        <v>0</v>
      </c>
      <c r="AK42" s="181">
        <f>IF(ISBLANK(#REF!),"",AA42+SUM(AD42:AF42,AJ42))</f>
        <v>1.23</v>
      </c>
    </row>
    <row r="43" spans="1:37" s="8" customFormat="1">
      <c r="A43" s="28">
        <f>IF(ISBLANK(#REF!),"",IF(ISNUMBER(A42),A42+1,1))</f>
        <v>33</v>
      </c>
      <c r="B43" s="8" t="s">
        <v>524</v>
      </c>
      <c r="C43" s="8" t="s">
        <v>442</v>
      </c>
      <c r="D43" s="8" t="s">
        <v>525</v>
      </c>
      <c r="E43" s="8" t="s">
        <v>37</v>
      </c>
      <c r="F43" s="8" t="s">
        <v>89</v>
      </c>
      <c r="G43" s="8" t="s">
        <v>61</v>
      </c>
      <c r="H43" s="8" t="s">
        <v>14</v>
      </c>
      <c r="I43" s="8" t="s">
        <v>13</v>
      </c>
      <c r="J43" s="37">
        <v>39212</v>
      </c>
      <c r="K43" s="51">
        <v>7.39</v>
      </c>
      <c r="L43" s="12"/>
      <c r="M43" s="12"/>
      <c r="N43" s="12"/>
      <c r="O43" s="12"/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11"/>
      <c r="W43" s="85"/>
      <c r="X43" s="12"/>
      <c r="Y43" s="12" t="s">
        <v>14</v>
      </c>
      <c r="Z43" s="12" t="s">
        <v>12</v>
      </c>
      <c r="AA43" s="23">
        <f>IF(ISBLANK(#REF!),"",IF(K43&gt;5,ROUND(0.5*(K43-5),2),0))</f>
        <v>1.2</v>
      </c>
      <c r="AB43" s="23">
        <f>IF(ISBLANK(#REF!),"",IF(L43="ΝΑΙ",6,(IF(M43="ΝΑΙ",4,0))))</f>
        <v>0</v>
      </c>
      <c r="AC43" s="23">
        <f>IF(ISBLANK(#REF!),"",IF(E43="ΠΕ23",IF(N43="ΝΑΙ",3,(IF(O43="ΝΑΙ",2,0))),IF(N43="ΝΑΙ",3,(IF(O43="ΝΑΙ",2,0)))))</f>
        <v>0</v>
      </c>
      <c r="AD43" s="23">
        <f>IF(ISBLANK(#REF!),"",MAX(AB43:AC43))</f>
        <v>0</v>
      </c>
      <c r="AE43" s="23">
        <f>IF(ISBLANK(#REF!),"",MIN(3,0.5*INT((P43*12+Q43+ROUND(R43/30,0))/6)))</f>
        <v>0</v>
      </c>
      <c r="AF43" s="23">
        <f>IF(ISBLANK(#REF!),"",0.25*(S43*12+T43+ROUND(U43/30,0)))</f>
        <v>0</v>
      </c>
      <c r="AG43" s="27">
        <f>IF(ISBLANK(#REF!),"",IF(V43&gt;=67%,7,0))</f>
        <v>0</v>
      </c>
      <c r="AH43" s="27">
        <f>IF(ISBLANK(#REF!),"",IF(W43&gt;=1,7,0))</f>
        <v>0</v>
      </c>
      <c r="AI43" s="27">
        <f>IF(ISBLANK(#REF!),"",IF(X43="ΠΟΛΥΤΕΚΝΟΣ",7,IF(X43="ΤΡΙΤΕΚΝΟΣ",3,0)))</f>
        <v>0</v>
      </c>
      <c r="AJ43" s="27">
        <f>IF(ISBLANK(#REF!),"",MAX(AG43:AI43))</f>
        <v>0</v>
      </c>
      <c r="AK43" s="181">
        <f>IF(ISBLANK(#REF!),"",AA43+SUM(AD43:AF43,AJ43))</f>
        <v>1.2</v>
      </c>
    </row>
    <row r="44" spans="1:37" s="8" customFormat="1">
      <c r="A44" s="28">
        <f>IF(ISBLANK(#REF!),"",IF(ISNUMBER(A43),A43+1,1))</f>
        <v>34</v>
      </c>
      <c r="B44" s="16" t="s">
        <v>498</v>
      </c>
      <c r="C44" s="16" t="s">
        <v>129</v>
      </c>
      <c r="D44" s="16" t="s">
        <v>147</v>
      </c>
      <c r="E44" s="16" t="s">
        <v>37</v>
      </c>
      <c r="F44" s="16" t="s">
        <v>89</v>
      </c>
      <c r="G44" s="16" t="s">
        <v>61</v>
      </c>
      <c r="H44" s="16" t="s">
        <v>14</v>
      </c>
      <c r="I44" s="16" t="s">
        <v>13</v>
      </c>
      <c r="J44" s="90">
        <v>41984</v>
      </c>
      <c r="K44" s="54">
        <v>7.36</v>
      </c>
      <c r="L44" s="17"/>
      <c r="M44" s="17"/>
      <c r="N44" s="17"/>
      <c r="O44" s="17"/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26"/>
      <c r="W44" s="87"/>
      <c r="X44" s="17"/>
      <c r="Y44" s="17" t="s">
        <v>12</v>
      </c>
      <c r="Z44" s="17" t="s">
        <v>14</v>
      </c>
      <c r="AA44" s="23">
        <f>IF(ISBLANK(#REF!),"",IF(K44&gt;5,ROUND(0.5*(K44-5),2),0))</f>
        <v>1.18</v>
      </c>
      <c r="AB44" s="23">
        <f>IF(ISBLANK(#REF!),"",IF(L44="ΝΑΙ",6,(IF(M44="ΝΑΙ",4,0))))</f>
        <v>0</v>
      </c>
      <c r="AC44" s="23">
        <f>IF(ISBLANK(#REF!),"",IF(E44="ΠΕ23",IF(N44="ΝΑΙ",3,(IF(O44="ΝΑΙ",2,0))),IF(N44="ΝΑΙ",3,(IF(O44="ΝΑΙ",2,0)))))</f>
        <v>0</v>
      </c>
      <c r="AD44" s="23">
        <f>IF(ISBLANK(#REF!),"",MAX(AB44:AC44))</f>
        <v>0</v>
      </c>
      <c r="AE44" s="23">
        <f>IF(ISBLANK(#REF!),"",MIN(3,0.5*INT((P44*12+Q44+ROUND(R44/30,0))/6)))</f>
        <v>0</v>
      </c>
      <c r="AF44" s="23">
        <f>IF(ISBLANK(#REF!),"",0.25*(S44*12+T44+ROUND(U44/30,0)))</f>
        <v>0</v>
      </c>
      <c r="AG44" s="27">
        <f>IF(ISBLANK(#REF!),"",IF(V44&gt;=67%,7,0))</f>
        <v>0</v>
      </c>
      <c r="AH44" s="27">
        <f>IF(ISBLANK(#REF!),"",IF(W44&gt;=1,7,0))</f>
        <v>0</v>
      </c>
      <c r="AI44" s="27">
        <f>IF(ISBLANK(#REF!),"",IF(X44="ΠΟΛΥΤΕΚΝΟΣ",7,IF(X44="ΤΡΙΤΕΚΝΟΣ",3,0)))</f>
        <v>0</v>
      </c>
      <c r="AJ44" s="27">
        <f>IF(ISBLANK(#REF!),"",MAX(AG44:AI44))</f>
        <v>0</v>
      </c>
      <c r="AK44" s="181">
        <f>IF(ISBLANK(#REF!),"",AA44+SUM(AD44:AF44,AJ44))</f>
        <v>1.18</v>
      </c>
    </row>
    <row r="45" spans="1:37" s="8" customFormat="1">
      <c r="A45" s="28">
        <f>IF(ISBLANK(#REF!),"",IF(ISNUMBER(A44),A44+1,1))</f>
        <v>35</v>
      </c>
      <c r="B45" s="8" t="s">
        <v>513</v>
      </c>
      <c r="C45" s="8" t="s">
        <v>134</v>
      </c>
      <c r="D45" s="8" t="s">
        <v>245</v>
      </c>
      <c r="E45" s="8" t="s">
        <v>37</v>
      </c>
      <c r="F45" s="8" t="s">
        <v>89</v>
      </c>
      <c r="G45" s="8" t="s">
        <v>61</v>
      </c>
      <c r="H45" s="8" t="s">
        <v>14</v>
      </c>
      <c r="I45" s="8" t="s">
        <v>13</v>
      </c>
      <c r="J45" s="37">
        <v>42292</v>
      </c>
      <c r="K45" s="51">
        <v>7.26</v>
      </c>
      <c r="L45" s="12"/>
      <c r="M45" s="12"/>
      <c r="N45" s="12"/>
      <c r="O45" s="12"/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11"/>
      <c r="W45" s="85"/>
      <c r="X45" s="12"/>
      <c r="Y45" s="12" t="s">
        <v>14</v>
      </c>
      <c r="Z45" s="12" t="s">
        <v>14</v>
      </c>
      <c r="AA45" s="23">
        <f>IF(ISBLANK(#REF!),"",IF(K45&gt;5,ROUND(0.5*(K45-5),2),0))</f>
        <v>1.1299999999999999</v>
      </c>
      <c r="AB45" s="23">
        <f>IF(ISBLANK(#REF!),"",IF(L45="ΝΑΙ",6,(IF(M45="ΝΑΙ",4,0))))</f>
        <v>0</v>
      </c>
      <c r="AC45" s="23">
        <f>IF(ISBLANK(#REF!),"",IF(E45="ΠΕ23",IF(N45="ΝΑΙ",3,(IF(O45="ΝΑΙ",2,0))),IF(N45="ΝΑΙ",3,(IF(O45="ΝΑΙ",2,0)))))</f>
        <v>0</v>
      </c>
      <c r="AD45" s="23">
        <f>IF(ISBLANK(#REF!),"",MAX(AB45:AC45))</f>
        <v>0</v>
      </c>
      <c r="AE45" s="23">
        <f>IF(ISBLANK(#REF!),"",MIN(3,0.5*INT((P45*12+Q45+ROUND(R45/30,0))/6)))</f>
        <v>0</v>
      </c>
      <c r="AF45" s="23">
        <f>IF(ISBLANK(#REF!),"",0.25*(S45*12+T45+ROUND(U45/30,0)))</f>
        <v>0</v>
      </c>
      <c r="AG45" s="27">
        <f>IF(ISBLANK(#REF!),"",IF(V45&gt;=67%,7,0))</f>
        <v>0</v>
      </c>
      <c r="AH45" s="27">
        <f>IF(ISBLANK(#REF!),"",IF(W45&gt;=1,7,0))</f>
        <v>0</v>
      </c>
      <c r="AI45" s="27">
        <f>IF(ISBLANK(#REF!),"",IF(X45="ΠΟΛΥΤΕΚΝΟΣ",7,IF(X45="ΤΡΙΤΕΚΝΟΣ",3,0)))</f>
        <v>0</v>
      </c>
      <c r="AJ45" s="27">
        <f>IF(ISBLANK(#REF!),"",MAX(AG45:AI45))</f>
        <v>0</v>
      </c>
      <c r="AK45" s="181">
        <f>IF(ISBLANK(#REF!),"",AA45+SUM(AD45:AF45,AJ45))</f>
        <v>1.1299999999999999</v>
      </c>
    </row>
    <row r="46" spans="1:37" s="8" customFormat="1">
      <c r="A46" s="93">
        <f>IF(ISBLANK(#REF!),"",IF(ISNUMBER(A45),A45+1,1))</f>
        <v>36</v>
      </c>
      <c r="B46" s="94" t="s">
        <v>567</v>
      </c>
      <c r="C46" s="94" t="s">
        <v>261</v>
      </c>
      <c r="D46" s="94" t="s">
        <v>568</v>
      </c>
      <c r="E46" s="94" t="s">
        <v>37</v>
      </c>
      <c r="F46" s="94" t="s">
        <v>89</v>
      </c>
      <c r="G46" s="94" t="s">
        <v>61</v>
      </c>
      <c r="H46" s="94" t="s">
        <v>14</v>
      </c>
      <c r="I46" s="94" t="s">
        <v>13</v>
      </c>
      <c r="J46" s="95">
        <v>42297</v>
      </c>
      <c r="K46" s="96">
        <v>7.19</v>
      </c>
      <c r="L46" s="97"/>
      <c r="M46" s="97"/>
      <c r="N46" s="97"/>
      <c r="O46" s="97"/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8"/>
      <c r="W46" s="99"/>
      <c r="X46" s="97"/>
      <c r="Y46" s="97" t="s">
        <v>14</v>
      </c>
      <c r="Z46" s="97" t="s">
        <v>14</v>
      </c>
      <c r="AA46" s="100">
        <f>IF(ISBLANK(#REF!),"",IF(K46&gt;5,ROUND(0.5*(K46-5),2),0))</f>
        <v>1.1000000000000001</v>
      </c>
      <c r="AB46" s="100">
        <f>IF(ISBLANK(#REF!),"",IF(L46="ΝΑΙ",6,(IF(M46="ΝΑΙ",4,0))))</f>
        <v>0</v>
      </c>
      <c r="AC46" s="100">
        <f>IF(ISBLANK(#REF!),"",IF(E46="ΠΕ23",IF(N46="ΝΑΙ",3,(IF(O46="ΝΑΙ",2,0))),IF(N46="ΝΑΙ",3,(IF(O46="ΝΑΙ",2,0)))))</f>
        <v>0</v>
      </c>
      <c r="AD46" s="100">
        <f>IF(ISBLANK(#REF!),"",MAX(AB46:AC46))</f>
        <v>0</v>
      </c>
      <c r="AE46" s="100">
        <f>IF(ISBLANK(#REF!),"",MIN(3,0.5*INT((P46*12+Q46+ROUND(R46/30,0))/6)))</f>
        <v>0</v>
      </c>
      <c r="AF46" s="100">
        <f>IF(ISBLANK(#REF!),"",0.25*(S46*12+T46+ROUND(U46/30,0)))</f>
        <v>0</v>
      </c>
      <c r="AG46" s="92">
        <f>IF(ISBLANK(#REF!),"",IF(V46&gt;=67%,7,0))</f>
        <v>0</v>
      </c>
      <c r="AH46" s="92">
        <f>IF(ISBLANK(#REF!),"",IF(W46&gt;=1,7,0))</f>
        <v>0</v>
      </c>
      <c r="AI46" s="92">
        <f>IF(ISBLANK(#REF!),"",IF(X46="ΠΟΛΥΤΕΚΝΟΣ",7,IF(X46="ΤΡΙΤΕΚΝΟΣ",3,0)))</f>
        <v>0</v>
      </c>
      <c r="AJ46" s="92">
        <f>IF(ISBLANK(#REF!),"",MAX(AG46:AI46))</f>
        <v>0</v>
      </c>
      <c r="AK46" s="189">
        <f>IF(ISBLANK(#REF!),"",AA46+SUM(AD46:AF46,AJ46))</f>
        <v>1.1000000000000001</v>
      </c>
    </row>
    <row r="47" spans="1:37" s="94" customFormat="1">
      <c r="A47" s="28">
        <f>IF(ISBLANK(#REF!),"",IF(ISNUMBER(A46),A46+1,1))</f>
        <v>37</v>
      </c>
      <c r="B47" s="8" t="s">
        <v>555</v>
      </c>
      <c r="C47" s="8" t="s">
        <v>231</v>
      </c>
      <c r="D47" s="8" t="s">
        <v>130</v>
      </c>
      <c r="E47" s="8" t="s">
        <v>37</v>
      </c>
      <c r="F47" s="8" t="s">
        <v>89</v>
      </c>
      <c r="G47" s="8" t="s">
        <v>61</v>
      </c>
      <c r="H47" s="8" t="s">
        <v>14</v>
      </c>
      <c r="I47" s="8" t="s">
        <v>13</v>
      </c>
      <c r="J47" s="37">
        <v>42342</v>
      </c>
      <c r="K47" s="51">
        <v>7.2</v>
      </c>
      <c r="L47" s="12"/>
      <c r="M47" s="12"/>
      <c r="N47" s="12"/>
      <c r="O47" s="12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11"/>
      <c r="W47" s="85"/>
      <c r="X47" s="12"/>
      <c r="Y47" s="12" t="s">
        <v>14</v>
      </c>
      <c r="Z47" s="12" t="s">
        <v>14</v>
      </c>
      <c r="AA47" s="23">
        <f>IF(ISBLANK(#REF!),"",IF(K47&gt;5,ROUND(0.5*(K47-5),2),0))</f>
        <v>1.1000000000000001</v>
      </c>
      <c r="AB47" s="23">
        <f>IF(ISBLANK(#REF!),"",IF(L47="ΝΑΙ",6,(IF(M47="ΝΑΙ",4,0))))</f>
        <v>0</v>
      </c>
      <c r="AC47" s="23">
        <f>IF(ISBLANK(#REF!),"",IF(E47="ΠΕ23",IF(N47="ΝΑΙ",3,(IF(O47="ΝΑΙ",2,0))),IF(N47="ΝΑΙ",3,(IF(O47="ΝΑΙ",2,0)))))</f>
        <v>0</v>
      </c>
      <c r="AD47" s="23">
        <f>IF(ISBLANK(#REF!),"",MAX(AB47:AC47))</f>
        <v>0</v>
      </c>
      <c r="AE47" s="23">
        <f>IF(ISBLANK(#REF!),"",MIN(3,0.5*INT((P47*12+Q47+ROUND(R47/30,0))/6)))</f>
        <v>0</v>
      </c>
      <c r="AF47" s="23">
        <f>IF(ISBLANK(#REF!),"",0.25*(S47*12+T47+ROUND(U47/30,0)))</f>
        <v>0</v>
      </c>
      <c r="AG47" s="27">
        <f>IF(ISBLANK(#REF!),"",IF(V47&gt;=67%,7,0))</f>
        <v>0</v>
      </c>
      <c r="AH47" s="27">
        <f>IF(ISBLANK(#REF!),"",IF(W47&gt;=1,7,0))</f>
        <v>0</v>
      </c>
      <c r="AI47" s="27">
        <f>IF(ISBLANK(#REF!),"",IF(X47="ΠΟΛΥΤΕΚΝΟΣ",7,IF(X47="ΤΡΙΤΕΚΝΟΣ",3,0)))</f>
        <v>0</v>
      </c>
      <c r="AJ47" s="27">
        <f>IF(ISBLANK(#REF!),"",MAX(AG47:AI47))</f>
        <v>0</v>
      </c>
      <c r="AK47" s="181">
        <f>IF(ISBLANK(#REF!),"",AA47+SUM(AD47:AF47,AJ47))</f>
        <v>1.1000000000000001</v>
      </c>
    </row>
    <row r="48" spans="1:37" s="8" customFormat="1">
      <c r="A48" s="28">
        <f>IF(ISBLANK(#REF!),"",IF(ISNUMBER(A47),A47+1,1))</f>
        <v>38</v>
      </c>
      <c r="B48" s="8" t="s">
        <v>549</v>
      </c>
      <c r="C48" s="8" t="s">
        <v>151</v>
      </c>
      <c r="D48" s="8" t="s">
        <v>144</v>
      </c>
      <c r="E48" s="8" t="s">
        <v>37</v>
      </c>
      <c r="F48" s="8" t="s">
        <v>89</v>
      </c>
      <c r="G48" s="8" t="s">
        <v>61</v>
      </c>
      <c r="H48" s="8" t="s">
        <v>14</v>
      </c>
      <c r="I48" s="8" t="s">
        <v>13</v>
      </c>
      <c r="J48" s="37">
        <v>41778</v>
      </c>
      <c r="K48" s="51">
        <v>7.06</v>
      </c>
      <c r="L48" s="12"/>
      <c r="M48" s="12"/>
      <c r="N48" s="12"/>
      <c r="O48" s="12"/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11"/>
      <c r="W48" s="85"/>
      <c r="X48" s="12"/>
      <c r="Y48" s="12" t="s">
        <v>14</v>
      </c>
      <c r="Z48" s="12" t="s">
        <v>14</v>
      </c>
      <c r="AA48" s="23">
        <f>IF(ISBLANK(#REF!),"",IF(K48&gt;5,ROUND(0.5*(K48-5),2),0))</f>
        <v>1.03</v>
      </c>
      <c r="AB48" s="23">
        <f>IF(ISBLANK(#REF!),"",IF(L48="ΝΑΙ",6,(IF(M48="ΝΑΙ",4,0))))</f>
        <v>0</v>
      </c>
      <c r="AC48" s="23">
        <f>IF(ISBLANK(#REF!),"",IF(E48="ΠΕ23",IF(N48="ΝΑΙ",3,(IF(O48="ΝΑΙ",2,0))),IF(N48="ΝΑΙ",3,(IF(O48="ΝΑΙ",2,0)))))</f>
        <v>0</v>
      </c>
      <c r="AD48" s="23">
        <f>IF(ISBLANK(#REF!),"",MAX(AB48:AC48))</f>
        <v>0</v>
      </c>
      <c r="AE48" s="23">
        <f>IF(ISBLANK(#REF!),"",MIN(3,0.5*INT((P48*12+Q48+ROUND(R48/30,0))/6)))</f>
        <v>0</v>
      </c>
      <c r="AF48" s="23">
        <f>IF(ISBLANK(#REF!),"",0.25*(S48*12+T48+ROUND(U48/30,0)))</f>
        <v>0</v>
      </c>
      <c r="AG48" s="27">
        <f>IF(ISBLANK(#REF!),"",IF(V48&gt;=67%,7,0))</f>
        <v>0</v>
      </c>
      <c r="AH48" s="27">
        <f>IF(ISBLANK(#REF!),"",IF(W48&gt;=1,7,0))</f>
        <v>0</v>
      </c>
      <c r="AI48" s="27">
        <f>IF(ISBLANK(#REF!),"",IF(X48="ΠΟΛΥΤΕΚΝΟΣ",7,IF(X48="ΤΡΙΤΕΚΝΟΣ",3,0)))</f>
        <v>0</v>
      </c>
      <c r="AJ48" s="27">
        <f>IF(ISBLANK(#REF!),"",MAX(AG48:AI48))</f>
        <v>0</v>
      </c>
      <c r="AK48" s="181">
        <f>IF(ISBLANK(#REF!),"",AA48+SUM(AD48:AF48,AJ48))</f>
        <v>1.03</v>
      </c>
    </row>
    <row r="49" spans="1:37" s="8" customFormat="1">
      <c r="A49" s="28">
        <f>IF(ISBLANK(#REF!),"",IF(ISNUMBER(A48),A48+1,1))</f>
        <v>39</v>
      </c>
      <c r="B49" s="8" t="s">
        <v>423</v>
      </c>
      <c r="C49" s="8" t="s">
        <v>129</v>
      </c>
      <c r="D49" s="8" t="s">
        <v>147</v>
      </c>
      <c r="E49" s="8" t="s">
        <v>37</v>
      </c>
      <c r="F49" s="8" t="s">
        <v>89</v>
      </c>
      <c r="G49" s="8" t="s">
        <v>61</v>
      </c>
      <c r="H49" s="8" t="s">
        <v>14</v>
      </c>
      <c r="I49" s="8" t="s">
        <v>13</v>
      </c>
      <c r="J49" s="37">
        <v>42478</v>
      </c>
      <c r="K49" s="51">
        <v>7.04</v>
      </c>
      <c r="L49" s="12"/>
      <c r="M49" s="12"/>
      <c r="N49" s="12"/>
      <c r="O49" s="12"/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11"/>
      <c r="W49" s="85"/>
      <c r="X49" s="12"/>
      <c r="Y49" s="12" t="s">
        <v>14</v>
      </c>
      <c r="Z49" s="12" t="s">
        <v>14</v>
      </c>
      <c r="AA49" s="23">
        <f>IF(ISBLANK(#REF!),"",IF(K49&gt;5,ROUND(0.5*(K49-5),2),0))</f>
        <v>1.02</v>
      </c>
      <c r="AB49" s="23">
        <f>IF(ISBLANK(#REF!),"",IF(L49="ΝΑΙ",6,(IF(M49="ΝΑΙ",4,0))))</f>
        <v>0</v>
      </c>
      <c r="AC49" s="23">
        <f>IF(ISBLANK(#REF!),"",IF(E49="ΠΕ23",IF(N49="ΝΑΙ",3,(IF(O49="ΝΑΙ",2,0))),IF(N49="ΝΑΙ",3,(IF(O49="ΝΑΙ",2,0)))))</f>
        <v>0</v>
      </c>
      <c r="AD49" s="23">
        <f>IF(ISBLANK(#REF!),"",MAX(AB49:AC49))</f>
        <v>0</v>
      </c>
      <c r="AE49" s="23">
        <f>IF(ISBLANK(#REF!),"",MIN(3,0.5*INT((P49*12+Q49+ROUND(R49/30,0))/6)))</f>
        <v>0</v>
      </c>
      <c r="AF49" s="23">
        <f>IF(ISBLANK(#REF!),"",0.25*(S49*12+T49+ROUND(U49/30,0)))</f>
        <v>0</v>
      </c>
      <c r="AG49" s="27">
        <f>IF(ISBLANK(#REF!),"",IF(V49&gt;=67%,7,0))</f>
        <v>0</v>
      </c>
      <c r="AH49" s="27">
        <f>IF(ISBLANK(#REF!),"",IF(W49&gt;=1,7,0))</f>
        <v>0</v>
      </c>
      <c r="AI49" s="27">
        <f>IF(ISBLANK(#REF!),"",IF(X49="ΠΟΛΥΤΕΚΝΟΣ",7,IF(X49="ΤΡΙΤΕΚΝΟΣ",3,0)))</f>
        <v>0</v>
      </c>
      <c r="AJ49" s="27">
        <f>IF(ISBLANK(#REF!),"",MAX(AG49:AI49))</f>
        <v>0</v>
      </c>
      <c r="AK49" s="181">
        <f>IF(ISBLANK(#REF!),"",AA49+SUM(AD49:AF49,AJ49))</f>
        <v>1.02</v>
      </c>
    </row>
    <row r="50" spans="1:37" s="8" customFormat="1">
      <c r="A50" s="28">
        <f>IF(ISBLANK(#REF!),"",IF(ISNUMBER(A49),A49+1,1))</f>
        <v>40</v>
      </c>
      <c r="B50" s="8" t="s">
        <v>541</v>
      </c>
      <c r="C50" s="8" t="s">
        <v>154</v>
      </c>
      <c r="D50" s="8" t="s">
        <v>144</v>
      </c>
      <c r="E50" s="8" t="s">
        <v>37</v>
      </c>
      <c r="F50" s="8" t="s">
        <v>89</v>
      </c>
      <c r="G50" s="8" t="s">
        <v>61</v>
      </c>
      <c r="H50" s="8" t="s">
        <v>14</v>
      </c>
      <c r="I50" s="8" t="s">
        <v>13</v>
      </c>
      <c r="J50" s="37">
        <v>41956</v>
      </c>
      <c r="K50" s="51">
        <v>6.97</v>
      </c>
      <c r="L50" s="12"/>
      <c r="M50" s="12"/>
      <c r="N50" s="12"/>
      <c r="O50" s="12"/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11"/>
      <c r="W50" s="85"/>
      <c r="X50" s="12"/>
      <c r="Y50" s="12" t="s">
        <v>12</v>
      </c>
      <c r="Z50" s="12" t="s">
        <v>14</v>
      </c>
      <c r="AA50" s="23">
        <f>IF(ISBLANK(#REF!),"",IF(K50&gt;5,ROUND(0.5*(K50-5),2),0))</f>
        <v>0.99</v>
      </c>
      <c r="AB50" s="23">
        <f>IF(ISBLANK(#REF!),"",IF(L50="ΝΑΙ",6,(IF(M50="ΝΑΙ",4,0))))</f>
        <v>0</v>
      </c>
      <c r="AC50" s="23">
        <f>IF(ISBLANK(#REF!),"",IF(E50="ΠΕ23",IF(N50="ΝΑΙ",3,(IF(O50="ΝΑΙ",2,0))),IF(N50="ΝΑΙ",3,(IF(O50="ΝΑΙ",2,0)))))</f>
        <v>0</v>
      </c>
      <c r="AD50" s="23">
        <f>IF(ISBLANK(#REF!),"",MAX(AB50:AC50))</f>
        <v>0</v>
      </c>
      <c r="AE50" s="23">
        <f>IF(ISBLANK(#REF!),"",MIN(3,0.5*INT((P50*12+Q50+ROUND(R50/30,0))/6)))</f>
        <v>0</v>
      </c>
      <c r="AF50" s="23">
        <f>IF(ISBLANK(#REF!),"",0.25*(S50*12+T50+ROUND(U50/30,0)))</f>
        <v>0</v>
      </c>
      <c r="AG50" s="27">
        <f>IF(ISBLANK(#REF!),"",IF(V50&gt;=67%,7,0))</f>
        <v>0</v>
      </c>
      <c r="AH50" s="27">
        <f>IF(ISBLANK(#REF!),"",IF(W50&gt;=1,7,0))</f>
        <v>0</v>
      </c>
      <c r="AI50" s="27">
        <f>IF(ISBLANK(#REF!),"",IF(X50="ΠΟΛΥΤΕΚΝΟΣ",7,IF(X50="ΤΡΙΤΕΚΝΟΣ",3,0)))</f>
        <v>0</v>
      </c>
      <c r="AJ50" s="27">
        <f>IF(ISBLANK(#REF!),"",MAX(AG50:AI50))</f>
        <v>0</v>
      </c>
      <c r="AK50" s="181">
        <f>IF(ISBLANK(#REF!),"",AA50+SUM(AD50:AF50,AJ50))</f>
        <v>0.99</v>
      </c>
    </row>
    <row r="51" spans="1:37" s="8" customFormat="1">
      <c r="A51" s="28">
        <f>IF(ISBLANK(#REF!),"",IF(ISNUMBER(A50),A50+1,1))</f>
        <v>41</v>
      </c>
      <c r="B51" s="8" t="s">
        <v>499</v>
      </c>
      <c r="C51" s="8" t="s">
        <v>124</v>
      </c>
      <c r="D51" s="8" t="s">
        <v>184</v>
      </c>
      <c r="E51" s="8" t="s">
        <v>37</v>
      </c>
      <c r="F51" s="8" t="s">
        <v>89</v>
      </c>
      <c r="G51" s="8" t="s">
        <v>61</v>
      </c>
      <c r="H51" s="8" t="s">
        <v>14</v>
      </c>
      <c r="I51" s="8" t="s">
        <v>13</v>
      </c>
      <c r="J51" s="37">
        <v>40855</v>
      </c>
      <c r="K51" s="51">
        <v>6.95</v>
      </c>
      <c r="L51" s="12"/>
      <c r="M51" s="12"/>
      <c r="N51" s="12"/>
      <c r="O51" s="12"/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11"/>
      <c r="W51" s="85"/>
      <c r="X51" s="12"/>
      <c r="Y51" s="12" t="s">
        <v>14</v>
      </c>
      <c r="Z51" s="12" t="s">
        <v>14</v>
      </c>
      <c r="AA51" s="23">
        <f>IF(ISBLANK(#REF!),"",IF(K51&gt;5,ROUND(0.5*(K51-5),2),0))</f>
        <v>0.98</v>
      </c>
      <c r="AB51" s="23">
        <f>IF(ISBLANK(#REF!),"",IF(L51="ΝΑΙ",6,(IF(M51="ΝΑΙ",4,0))))</f>
        <v>0</v>
      </c>
      <c r="AC51" s="23">
        <f>IF(ISBLANK(#REF!),"",IF(E51="ΠΕ23",IF(N51="ΝΑΙ",3,(IF(O51="ΝΑΙ",2,0))),IF(N51="ΝΑΙ",3,(IF(O51="ΝΑΙ",2,0)))))</f>
        <v>0</v>
      </c>
      <c r="AD51" s="23">
        <f>IF(ISBLANK(#REF!),"",MAX(AB51:AC51))</f>
        <v>0</v>
      </c>
      <c r="AE51" s="23">
        <f>IF(ISBLANK(#REF!),"",MIN(3,0.5*INT((P51*12+Q51+ROUND(R51/30,0))/6)))</f>
        <v>0</v>
      </c>
      <c r="AF51" s="23">
        <f>IF(ISBLANK(#REF!),"",0.25*(S51*12+T51+ROUND(U51/30,0)))</f>
        <v>0</v>
      </c>
      <c r="AG51" s="27">
        <f>IF(ISBLANK(#REF!),"",IF(V51&gt;=67%,7,0))</f>
        <v>0</v>
      </c>
      <c r="AH51" s="27">
        <f>IF(ISBLANK(#REF!),"",IF(W51&gt;=1,7,0))</f>
        <v>0</v>
      </c>
      <c r="AI51" s="27">
        <f>IF(ISBLANK(#REF!),"",IF(X51="ΠΟΛΥΤΕΚΝΟΣ",7,IF(X51="ΤΡΙΤΕΚΝΟΣ",3,0)))</f>
        <v>0</v>
      </c>
      <c r="AJ51" s="27">
        <f>IF(ISBLANK(#REF!),"",MAX(AG51:AI51))</f>
        <v>0</v>
      </c>
      <c r="AK51" s="181">
        <f>IF(ISBLANK(#REF!),"",AA51+SUM(AD51:AF51,AJ51))</f>
        <v>0.98</v>
      </c>
    </row>
    <row r="52" spans="1:37" s="8" customFormat="1">
      <c r="A52" s="28">
        <f>IF(ISBLANK(#REF!),"",IF(ISNUMBER(A51),A51+1,1))</f>
        <v>42</v>
      </c>
      <c r="B52" s="8" t="s">
        <v>536</v>
      </c>
      <c r="C52" s="8" t="s">
        <v>220</v>
      </c>
      <c r="D52" s="8" t="s">
        <v>537</v>
      </c>
      <c r="E52" s="8" t="s">
        <v>37</v>
      </c>
      <c r="F52" s="8" t="s">
        <v>89</v>
      </c>
      <c r="G52" s="8" t="s">
        <v>61</v>
      </c>
      <c r="H52" s="8" t="s">
        <v>14</v>
      </c>
      <c r="I52" s="8" t="s">
        <v>13</v>
      </c>
      <c r="J52" s="37">
        <v>41802</v>
      </c>
      <c r="K52" s="51">
        <v>6.94</v>
      </c>
      <c r="L52" s="12"/>
      <c r="M52" s="12"/>
      <c r="N52" s="12"/>
      <c r="O52" s="12"/>
      <c r="P52" s="8">
        <v>0</v>
      </c>
      <c r="Q52" s="8">
        <v>2</v>
      </c>
      <c r="R52" s="8">
        <v>1</v>
      </c>
      <c r="S52" s="8">
        <v>0</v>
      </c>
      <c r="T52" s="8">
        <v>0</v>
      </c>
      <c r="U52" s="8">
        <v>0</v>
      </c>
      <c r="V52" s="11"/>
      <c r="W52" s="85"/>
      <c r="X52" s="12"/>
      <c r="Y52" s="12" t="s">
        <v>14</v>
      </c>
      <c r="Z52" s="12" t="s">
        <v>14</v>
      </c>
      <c r="AA52" s="23">
        <f>IF(ISBLANK(#REF!),"",IF(K52&gt;5,ROUND(0.5*(K52-5),2),0))</f>
        <v>0.97</v>
      </c>
      <c r="AB52" s="23">
        <f>IF(ISBLANK(#REF!),"",IF(L52="ΝΑΙ",6,(IF(M52="ΝΑΙ",4,0))))</f>
        <v>0</v>
      </c>
      <c r="AC52" s="23">
        <f>IF(ISBLANK(#REF!),"",IF(E52="ΠΕ23",IF(N52="ΝΑΙ",3,(IF(O52="ΝΑΙ",2,0))),IF(N52="ΝΑΙ",3,(IF(O52="ΝΑΙ",2,0)))))</f>
        <v>0</v>
      </c>
      <c r="AD52" s="23">
        <f>IF(ISBLANK(#REF!),"",MAX(AB52:AC52))</f>
        <v>0</v>
      </c>
      <c r="AE52" s="23">
        <f>IF(ISBLANK(#REF!),"",MIN(3,0.5*INT((P52*12+Q52+ROUND(R52/30,0))/6)))</f>
        <v>0</v>
      </c>
      <c r="AF52" s="23">
        <f>IF(ISBLANK(#REF!),"",0.25*(S52*12+T52+ROUND(U52/30,0)))</f>
        <v>0</v>
      </c>
      <c r="AG52" s="27">
        <f>IF(ISBLANK(#REF!),"",IF(V52&gt;=67%,7,0))</f>
        <v>0</v>
      </c>
      <c r="AH52" s="27">
        <f>IF(ISBLANK(#REF!),"",IF(W52&gt;=1,7,0))</f>
        <v>0</v>
      </c>
      <c r="AI52" s="27">
        <f>IF(ISBLANK(#REF!),"",IF(X52="ΠΟΛΥΤΕΚΝΟΣ",7,IF(X52="ΤΡΙΤΕΚΝΟΣ",3,0)))</f>
        <v>0</v>
      </c>
      <c r="AJ52" s="27">
        <f>IF(ISBLANK(#REF!),"",MAX(AG52:AI52))</f>
        <v>0</v>
      </c>
      <c r="AK52" s="181">
        <f>IF(ISBLANK(#REF!),"",AA52+SUM(AD52:AF52,AJ52))</f>
        <v>0.97</v>
      </c>
    </row>
    <row r="53" spans="1:37" s="8" customFormat="1">
      <c r="A53" s="28">
        <f>IF(ISBLANK(#REF!),"",IF(ISNUMBER(A52),A52+1,1))</f>
        <v>43</v>
      </c>
      <c r="B53" s="8" t="s">
        <v>552</v>
      </c>
      <c r="C53" s="8" t="s">
        <v>553</v>
      </c>
      <c r="D53" s="8" t="s">
        <v>171</v>
      </c>
      <c r="E53" s="8" t="s">
        <v>37</v>
      </c>
      <c r="F53" s="8" t="s">
        <v>89</v>
      </c>
      <c r="G53" s="8" t="s">
        <v>61</v>
      </c>
      <c r="H53" s="8" t="s">
        <v>14</v>
      </c>
      <c r="I53" s="8" t="s">
        <v>13</v>
      </c>
      <c r="J53" s="37">
        <v>41936</v>
      </c>
      <c r="K53" s="51">
        <v>6.83</v>
      </c>
      <c r="L53" s="12"/>
      <c r="M53" s="12"/>
      <c r="N53" s="12"/>
      <c r="O53" s="12"/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11"/>
      <c r="W53" s="85"/>
      <c r="X53" s="12"/>
      <c r="Y53" s="12" t="s">
        <v>14</v>
      </c>
      <c r="Z53" s="12" t="s">
        <v>14</v>
      </c>
      <c r="AA53" s="23">
        <f>IF(ISBLANK(#REF!),"",IF(K53&gt;5,ROUND(0.5*(K53-5),2),0))</f>
        <v>0.92</v>
      </c>
      <c r="AB53" s="23">
        <f>IF(ISBLANK(#REF!),"",IF(L53="ΝΑΙ",6,(IF(M53="ΝΑΙ",4,0))))</f>
        <v>0</v>
      </c>
      <c r="AC53" s="23">
        <f>IF(ISBLANK(#REF!),"",IF(E53="ΠΕ23",IF(N53="ΝΑΙ",3,(IF(O53="ΝΑΙ",2,0))),IF(N53="ΝΑΙ",3,(IF(O53="ΝΑΙ",2,0)))))</f>
        <v>0</v>
      </c>
      <c r="AD53" s="23">
        <f>IF(ISBLANK(#REF!),"",MAX(AB53:AC53))</f>
        <v>0</v>
      </c>
      <c r="AE53" s="23">
        <f>IF(ISBLANK(#REF!),"",MIN(3,0.5*INT((P53*12+Q53+ROUND(R53/30,0))/6)))</f>
        <v>0</v>
      </c>
      <c r="AF53" s="23">
        <f>IF(ISBLANK(#REF!),"",0.25*(S53*12+T53+ROUND(U53/30,0)))</f>
        <v>0</v>
      </c>
      <c r="AG53" s="27">
        <f>IF(ISBLANK(#REF!),"",IF(V53&gt;=67%,7,0))</f>
        <v>0</v>
      </c>
      <c r="AH53" s="27">
        <f>IF(ISBLANK(#REF!),"",IF(W53&gt;=1,7,0))</f>
        <v>0</v>
      </c>
      <c r="AI53" s="27">
        <f>IF(ISBLANK(#REF!),"",IF(X53="ΠΟΛΥΤΕΚΝΟΣ",7,IF(X53="ΤΡΙΤΕΚΝΟΣ",3,0)))</f>
        <v>0</v>
      </c>
      <c r="AJ53" s="27">
        <f>IF(ISBLANK(#REF!),"",MAX(AG53:AI53))</f>
        <v>0</v>
      </c>
      <c r="AK53" s="181">
        <f>IF(ISBLANK(#REF!),"",AA53+SUM(AD53:AF53,AJ53))</f>
        <v>0.92</v>
      </c>
    </row>
    <row r="54" spans="1:37" s="8" customFormat="1">
      <c r="A54" s="28">
        <f>IF(ISBLANK(#REF!),"",IF(ISNUMBER(A53),A53+1,1))</f>
        <v>44</v>
      </c>
      <c r="B54" s="8" t="s">
        <v>504</v>
      </c>
      <c r="C54" s="8" t="s">
        <v>358</v>
      </c>
      <c r="D54" s="8" t="s">
        <v>184</v>
      </c>
      <c r="E54" s="8" t="s">
        <v>37</v>
      </c>
      <c r="F54" s="8" t="s">
        <v>89</v>
      </c>
      <c r="G54" s="8" t="s">
        <v>61</v>
      </c>
      <c r="H54" s="8" t="s">
        <v>14</v>
      </c>
      <c r="I54" s="8" t="s">
        <v>13</v>
      </c>
      <c r="J54" s="37">
        <v>41361</v>
      </c>
      <c r="K54" s="51">
        <v>6.78</v>
      </c>
      <c r="L54" s="12"/>
      <c r="M54" s="12"/>
      <c r="N54" s="12"/>
      <c r="O54" s="12"/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11"/>
      <c r="W54" s="85"/>
      <c r="X54" s="12"/>
      <c r="Y54" s="12" t="s">
        <v>14</v>
      </c>
      <c r="Z54" s="12" t="s">
        <v>14</v>
      </c>
      <c r="AA54" s="23">
        <f>IF(ISBLANK(#REF!),"",IF(K54&gt;5,ROUND(0.5*(K54-5),2),0))</f>
        <v>0.89</v>
      </c>
      <c r="AB54" s="23">
        <f>IF(ISBLANK(#REF!),"",IF(L54="ΝΑΙ",6,(IF(M54="ΝΑΙ",4,0))))</f>
        <v>0</v>
      </c>
      <c r="AC54" s="23">
        <f>IF(ISBLANK(#REF!),"",IF(E54="ΠΕ23",IF(N54="ΝΑΙ",3,(IF(O54="ΝΑΙ",2,0))),IF(N54="ΝΑΙ",3,(IF(O54="ΝΑΙ",2,0)))))</f>
        <v>0</v>
      </c>
      <c r="AD54" s="23">
        <f>IF(ISBLANK(#REF!),"",MAX(AB54:AC54))</f>
        <v>0</v>
      </c>
      <c r="AE54" s="23">
        <f>IF(ISBLANK(#REF!),"",MIN(3,0.5*INT((P54*12+Q54+ROUND(R54/30,0))/6)))</f>
        <v>0</v>
      </c>
      <c r="AF54" s="23">
        <f>IF(ISBLANK(#REF!),"",0.25*(S54*12+T54+ROUND(U54/30,0)))</f>
        <v>0</v>
      </c>
      <c r="AG54" s="27">
        <f>IF(ISBLANK(#REF!),"",IF(V54&gt;=67%,7,0))</f>
        <v>0</v>
      </c>
      <c r="AH54" s="27">
        <f>IF(ISBLANK(#REF!),"",IF(W54&gt;=1,7,0))</f>
        <v>0</v>
      </c>
      <c r="AI54" s="27">
        <f>IF(ISBLANK(#REF!),"",IF(X54="ΠΟΛΥΤΕΚΝΟΣ",7,IF(X54="ΤΡΙΤΕΚΝΟΣ",3,0)))</f>
        <v>0</v>
      </c>
      <c r="AJ54" s="27">
        <f>IF(ISBLANK(#REF!),"",MAX(AG54:AI54))</f>
        <v>0</v>
      </c>
      <c r="AK54" s="181">
        <f>IF(ISBLANK(#REF!),"",AA54+SUM(AD54:AF54,AJ54))</f>
        <v>0.89</v>
      </c>
    </row>
    <row r="55" spans="1:37" s="8" customFormat="1">
      <c r="A55" s="28">
        <f>IF(ISBLANK(#REF!),"",IF(ISNUMBER(A54),A54+1,1))</f>
        <v>45</v>
      </c>
      <c r="B55" s="8" t="s">
        <v>187</v>
      </c>
      <c r="C55" s="8" t="s">
        <v>188</v>
      </c>
      <c r="D55" s="8" t="s">
        <v>127</v>
      </c>
      <c r="E55" s="8" t="s">
        <v>37</v>
      </c>
      <c r="F55" s="8" t="s">
        <v>89</v>
      </c>
      <c r="G55" s="8" t="s">
        <v>61</v>
      </c>
      <c r="H55" s="8" t="s">
        <v>14</v>
      </c>
      <c r="I55" s="8" t="s">
        <v>13</v>
      </c>
      <c r="J55" s="37">
        <v>42472</v>
      </c>
      <c r="K55" s="51">
        <v>6.75</v>
      </c>
      <c r="L55" s="12"/>
      <c r="M55" s="12"/>
      <c r="N55" s="12"/>
      <c r="O55" s="12"/>
      <c r="P55" s="8">
        <v>0</v>
      </c>
      <c r="Q55" s="8">
        <v>0</v>
      </c>
      <c r="R55" s="8">
        <v>2</v>
      </c>
      <c r="S55" s="8">
        <v>0</v>
      </c>
      <c r="T55" s="8">
        <v>0</v>
      </c>
      <c r="U55" s="8">
        <v>0</v>
      </c>
      <c r="V55" s="11"/>
      <c r="W55" s="85"/>
      <c r="X55" s="12"/>
      <c r="Y55" s="12" t="s">
        <v>14</v>
      </c>
      <c r="Z55" s="12" t="s">
        <v>14</v>
      </c>
      <c r="AA55" s="23">
        <f>IF(ISBLANK(#REF!),"",IF(K55&gt;5,ROUND(0.5*(K55-5),2),0))</f>
        <v>0.88</v>
      </c>
      <c r="AB55" s="23">
        <f>IF(ISBLANK(#REF!),"",IF(L55="ΝΑΙ",6,(IF(M55="ΝΑΙ",4,0))))</f>
        <v>0</v>
      </c>
      <c r="AC55" s="23">
        <f>IF(ISBLANK(#REF!),"",IF(E55="ΠΕ23",IF(N55="ΝΑΙ",3,(IF(O55="ΝΑΙ",2,0))),IF(N55="ΝΑΙ",3,(IF(O55="ΝΑΙ",2,0)))))</f>
        <v>0</v>
      </c>
      <c r="AD55" s="23">
        <f>IF(ISBLANK(#REF!),"",MAX(AB55:AC55))</f>
        <v>0</v>
      </c>
      <c r="AE55" s="23">
        <f>IF(ISBLANK(#REF!),"",MIN(3,0.5*INT((P55*12+Q55+ROUND(R55/30,0))/6)))</f>
        <v>0</v>
      </c>
      <c r="AF55" s="23">
        <f>IF(ISBLANK(#REF!),"",0.25*(S55*12+T55+ROUND(U55/30,0)))</f>
        <v>0</v>
      </c>
      <c r="AG55" s="27">
        <f>IF(ISBLANK(#REF!),"",IF(V55&gt;=67%,7,0))</f>
        <v>0</v>
      </c>
      <c r="AH55" s="27">
        <f>IF(ISBLANK(#REF!),"",IF(W55&gt;=1,7,0))</f>
        <v>0</v>
      </c>
      <c r="AI55" s="27">
        <f>IF(ISBLANK(#REF!),"",IF(X55="ΠΟΛΥΤΕΚΝΟΣ",7,IF(X55="ΤΡΙΤΕΚΝΟΣ",3,0)))</f>
        <v>0</v>
      </c>
      <c r="AJ55" s="27">
        <f>IF(ISBLANK(#REF!),"",MAX(AG55:AI55))</f>
        <v>0</v>
      </c>
      <c r="AK55" s="181">
        <f>IF(ISBLANK(#REF!),"",AA55+SUM(AD55:AF55,AJ55))</f>
        <v>0.88</v>
      </c>
    </row>
    <row r="56" spans="1:37" s="8" customFormat="1">
      <c r="A56" s="28">
        <f>IF(ISBLANK(#REF!),"",IF(ISNUMBER(A55),A55+1,1))</f>
        <v>46</v>
      </c>
      <c r="B56" s="8" t="s">
        <v>527</v>
      </c>
      <c r="C56" s="8" t="s">
        <v>528</v>
      </c>
      <c r="D56" s="8" t="s">
        <v>497</v>
      </c>
      <c r="E56" s="8" t="s">
        <v>37</v>
      </c>
      <c r="F56" s="8" t="s">
        <v>89</v>
      </c>
      <c r="G56" s="8" t="s">
        <v>61</v>
      </c>
      <c r="H56" s="8" t="s">
        <v>14</v>
      </c>
      <c r="I56" s="8" t="s">
        <v>13</v>
      </c>
      <c r="J56" s="37">
        <v>41540</v>
      </c>
      <c r="K56" s="51">
        <v>6.71</v>
      </c>
      <c r="L56" s="12"/>
      <c r="M56" s="12"/>
      <c r="N56" s="12"/>
      <c r="O56" s="12"/>
      <c r="P56" s="8">
        <v>0</v>
      </c>
      <c r="Q56" s="8">
        <v>2</v>
      </c>
      <c r="R56" s="8">
        <v>12</v>
      </c>
      <c r="S56" s="8">
        <v>0</v>
      </c>
      <c r="T56" s="8">
        <v>0</v>
      </c>
      <c r="U56" s="8">
        <v>0</v>
      </c>
      <c r="V56" s="11"/>
      <c r="W56" s="85"/>
      <c r="X56" s="12"/>
      <c r="Y56" s="12" t="s">
        <v>14</v>
      </c>
      <c r="Z56" s="12" t="s">
        <v>14</v>
      </c>
      <c r="AA56" s="23">
        <f>IF(ISBLANK(#REF!),"",IF(K56&gt;5,ROUND(0.5*(K56-5),2),0))</f>
        <v>0.86</v>
      </c>
      <c r="AB56" s="23">
        <f>IF(ISBLANK(#REF!),"",IF(L56="ΝΑΙ",6,(IF(M56="ΝΑΙ",4,0))))</f>
        <v>0</v>
      </c>
      <c r="AC56" s="23">
        <f>IF(ISBLANK(#REF!),"",IF(E56="ΠΕ23",IF(N56="ΝΑΙ",3,(IF(O56="ΝΑΙ",2,0))),IF(N56="ΝΑΙ",3,(IF(O56="ΝΑΙ",2,0)))))</f>
        <v>0</v>
      </c>
      <c r="AD56" s="23">
        <f>IF(ISBLANK(#REF!),"",MAX(AB56:AC56))</f>
        <v>0</v>
      </c>
      <c r="AE56" s="23">
        <f>IF(ISBLANK(#REF!),"",MIN(3,0.5*INT((P56*12+Q56+ROUND(R56/30,0))/6)))</f>
        <v>0</v>
      </c>
      <c r="AF56" s="23">
        <f>IF(ISBLANK(#REF!),"",0.25*(S56*12+T56+ROUND(U56/30,0)))</f>
        <v>0</v>
      </c>
      <c r="AG56" s="27">
        <f>IF(ISBLANK(#REF!),"",IF(V56&gt;=67%,7,0))</f>
        <v>0</v>
      </c>
      <c r="AH56" s="27">
        <f>IF(ISBLANK(#REF!),"",IF(W56&gt;=1,7,0))</f>
        <v>0</v>
      </c>
      <c r="AI56" s="27">
        <f>IF(ISBLANK(#REF!),"",IF(X56="ΠΟΛΥΤΕΚΝΟΣ",7,IF(X56="ΤΡΙΤΕΚΝΟΣ",3,0)))</f>
        <v>0</v>
      </c>
      <c r="AJ56" s="27">
        <f>IF(ISBLANK(#REF!),"",MAX(AG56:AI56))</f>
        <v>0</v>
      </c>
      <c r="AK56" s="181">
        <f>IF(ISBLANK(#REF!),"",AA56+SUM(AD56:AF56,AJ56))</f>
        <v>0.86</v>
      </c>
    </row>
    <row r="57" spans="1:37" s="8" customFormat="1">
      <c r="A57" s="28">
        <f>IF(ISBLANK(#REF!),"",IF(ISNUMBER(A56),A56+1,1))</f>
        <v>47</v>
      </c>
      <c r="B57" s="8" t="s">
        <v>357</v>
      </c>
      <c r="C57" s="8" t="s">
        <v>151</v>
      </c>
      <c r="D57" s="8" t="s">
        <v>130</v>
      </c>
      <c r="E57" s="8" t="s">
        <v>37</v>
      </c>
      <c r="F57" s="8" t="s">
        <v>89</v>
      </c>
      <c r="G57" s="8" t="s">
        <v>61</v>
      </c>
      <c r="H57" s="8" t="s">
        <v>14</v>
      </c>
      <c r="I57" s="8" t="s">
        <v>13</v>
      </c>
      <c r="J57" s="37">
        <v>41577</v>
      </c>
      <c r="K57" s="51">
        <v>6.69</v>
      </c>
      <c r="L57" s="12"/>
      <c r="M57" s="12"/>
      <c r="N57" s="12"/>
      <c r="O57" s="12"/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11"/>
      <c r="W57" s="85"/>
      <c r="X57" s="12"/>
      <c r="Y57" s="12" t="s">
        <v>14</v>
      </c>
      <c r="Z57" s="12" t="s">
        <v>14</v>
      </c>
      <c r="AA57" s="23">
        <f>IF(ISBLANK(#REF!),"",IF(K57&gt;5,ROUND(0.5*(K57-5),2),0))</f>
        <v>0.85</v>
      </c>
      <c r="AB57" s="23">
        <f>IF(ISBLANK(#REF!),"",IF(L57="ΝΑΙ",6,(IF(M57="ΝΑΙ",4,0))))</f>
        <v>0</v>
      </c>
      <c r="AC57" s="23">
        <f>IF(ISBLANK(#REF!),"",IF(E57="ΠΕ23",IF(N57="ΝΑΙ",3,(IF(O57="ΝΑΙ",2,0))),IF(N57="ΝΑΙ",3,(IF(O57="ΝΑΙ",2,0)))))</f>
        <v>0</v>
      </c>
      <c r="AD57" s="23">
        <f>IF(ISBLANK(#REF!),"",MAX(AB57:AC57))</f>
        <v>0</v>
      </c>
      <c r="AE57" s="23">
        <f>IF(ISBLANK(#REF!),"",MIN(3,0.5*INT((P57*12+Q57+ROUND(R57/30,0))/6)))</f>
        <v>0</v>
      </c>
      <c r="AF57" s="23">
        <f>IF(ISBLANK(#REF!),"",0.25*(S57*12+T57+ROUND(U57/30,0)))</f>
        <v>0</v>
      </c>
      <c r="AG57" s="27">
        <f>IF(ISBLANK(#REF!),"",IF(V57&gt;=67%,7,0))</f>
        <v>0</v>
      </c>
      <c r="AH57" s="27">
        <f>IF(ISBLANK(#REF!),"",IF(W57&gt;=1,7,0))</f>
        <v>0</v>
      </c>
      <c r="AI57" s="27">
        <f>IF(ISBLANK(#REF!),"",IF(X57="ΠΟΛΥΤΕΚΝΟΣ",7,IF(X57="ΤΡΙΤΕΚΝΟΣ",3,0)))</f>
        <v>0</v>
      </c>
      <c r="AJ57" s="27">
        <f>IF(ISBLANK(#REF!),"",MAX(AG57:AI57))</f>
        <v>0</v>
      </c>
      <c r="AK57" s="181">
        <f>IF(ISBLANK(#REF!),"",AA57+SUM(AD57:AF57,AJ57))</f>
        <v>0.85</v>
      </c>
    </row>
    <row r="58" spans="1:37" s="8" customFormat="1">
      <c r="A58" s="28">
        <f>IF(ISBLANK(#REF!),"",IF(ISNUMBER(A57),A57+1,1))</f>
        <v>48</v>
      </c>
      <c r="B58" s="8" t="s">
        <v>522</v>
      </c>
      <c r="C58" s="8" t="s">
        <v>523</v>
      </c>
      <c r="D58" s="8" t="s">
        <v>422</v>
      </c>
      <c r="E58" s="8" t="s">
        <v>37</v>
      </c>
      <c r="F58" s="8" t="s">
        <v>89</v>
      </c>
      <c r="G58" s="8" t="s">
        <v>61</v>
      </c>
      <c r="H58" s="8" t="s">
        <v>14</v>
      </c>
      <c r="I58" s="8" t="s">
        <v>13</v>
      </c>
      <c r="J58" s="37">
        <v>42538</v>
      </c>
      <c r="K58" s="51">
        <v>6.63</v>
      </c>
      <c r="L58" s="12"/>
      <c r="M58" s="12"/>
      <c r="N58" s="12"/>
      <c r="O58" s="12"/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11"/>
      <c r="W58" s="85"/>
      <c r="X58" s="12"/>
      <c r="Y58" s="12" t="s">
        <v>14</v>
      </c>
      <c r="Z58" s="12" t="s">
        <v>14</v>
      </c>
      <c r="AA58" s="23">
        <f>IF(ISBLANK(#REF!),"",IF(K58&gt;5,ROUND(0.5*(K58-5),2),0))</f>
        <v>0.82</v>
      </c>
      <c r="AB58" s="23">
        <f>IF(ISBLANK(#REF!),"",IF(L58="ΝΑΙ",6,(IF(M58="ΝΑΙ",4,0))))</f>
        <v>0</v>
      </c>
      <c r="AC58" s="23">
        <f>IF(ISBLANK(#REF!),"",IF(E58="ΠΕ23",IF(N58="ΝΑΙ",3,(IF(O58="ΝΑΙ",2,0))),IF(N58="ΝΑΙ",3,(IF(O58="ΝΑΙ",2,0)))))</f>
        <v>0</v>
      </c>
      <c r="AD58" s="23">
        <f>IF(ISBLANK(#REF!),"",MAX(AB58:AC58))</f>
        <v>0</v>
      </c>
      <c r="AE58" s="23">
        <f>IF(ISBLANK(#REF!),"",MIN(3,0.5*INT((P58*12+Q58+ROUND(R58/30,0))/6)))</f>
        <v>0</v>
      </c>
      <c r="AF58" s="23">
        <f>IF(ISBLANK(#REF!),"",0.25*(S58*12+T58+ROUND(U58/30,0)))</f>
        <v>0</v>
      </c>
      <c r="AG58" s="27">
        <f>IF(ISBLANK(#REF!),"",IF(V58&gt;=67%,7,0))</f>
        <v>0</v>
      </c>
      <c r="AH58" s="27">
        <f>IF(ISBLANK(#REF!),"",IF(W58&gt;=1,7,0))</f>
        <v>0</v>
      </c>
      <c r="AI58" s="27">
        <f>IF(ISBLANK(#REF!),"",IF(X58="ΠΟΛΥΤΕΚΝΟΣ",7,IF(X58="ΤΡΙΤΕΚΝΟΣ",3,0)))</f>
        <v>0</v>
      </c>
      <c r="AJ58" s="27">
        <f>IF(ISBLANK(#REF!),"",MAX(AG58:AI58))</f>
        <v>0</v>
      </c>
      <c r="AK58" s="181">
        <f>IF(ISBLANK(#REF!),"",AA58+SUM(AD58:AF58,AJ58))</f>
        <v>0.82</v>
      </c>
    </row>
    <row r="59" spans="1:37" s="16" customFormat="1">
      <c r="A59" s="28">
        <f>IF(ISBLANK(#REF!),"",IF(ISNUMBER(A58),A58+1,1))</f>
        <v>49</v>
      </c>
      <c r="B59" s="16" t="s">
        <v>526</v>
      </c>
      <c r="C59" s="16" t="s">
        <v>112</v>
      </c>
      <c r="D59" s="16" t="s">
        <v>130</v>
      </c>
      <c r="E59" s="16" t="s">
        <v>37</v>
      </c>
      <c r="F59" s="16" t="s">
        <v>89</v>
      </c>
      <c r="G59" s="16" t="s">
        <v>61</v>
      </c>
      <c r="H59" s="16" t="s">
        <v>14</v>
      </c>
      <c r="I59" s="16" t="s">
        <v>13</v>
      </c>
      <c r="J59" s="90">
        <v>42095</v>
      </c>
      <c r="K59" s="54">
        <v>6.61</v>
      </c>
      <c r="L59" s="17"/>
      <c r="M59" s="17"/>
      <c r="N59" s="17"/>
      <c r="O59" s="17"/>
      <c r="P59" s="16">
        <v>0</v>
      </c>
      <c r="Q59" s="16">
        <v>2</v>
      </c>
      <c r="R59" s="16">
        <v>23</v>
      </c>
      <c r="S59" s="16">
        <v>0</v>
      </c>
      <c r="T59" s="16">
        <v>0</v>
      </c>
      <c r="U59" s="16">
        <v>0</v>
      </c>
      <c r="V59" s="26"/>
      <c r="W59" s="87"/>
      <c r="X59" s="17"/>
      <c r="Y59" s="17" t="s">
        <v>14</v>
      </c>
      <c r="Z59" s="17" t="s">
        <v>14</v>
      </c>
      <c r="AA59" s="23">
        <f>IF(ISBLANK(#REF!),"",IF(K59&gt;5,ROUND(0.5*(K59-5),2),0))</f>
        <v>0.81</v>
      </c>
      <c r="AB59" s="23">
        <f>IF(ISBLANK(#REF!),"",IF(L59="ΝΑΙ",6,(IF(M59="ΝΑΙ",4,0))))</f>
        <v>0</v>
      </c>
      <c r="AC59" s="23">
        <f>IF(ISBLANK(#REF!),"",IF(E59="ΠΕ23",IF(N59="ΝΑΙ",3,(IF(O59="ΝΑΙ",2,0))),IF(N59="ΝΑΙ",3,(IF(O59="ΝΑΙ",2,0)))))</f>
        <v>0</v>
      </c>
      <c r="AD59" s="23">
        <f>IF(ISBLANK(#REF!),"",MAX(AB59:AC59))</f>
        <v>0</v>
      </c>
      <c r="AE59" s="23">
        <f>IF(ISBLANK(#REF!),"",MIN(3,0.5*INT((P59*12+Q59+ROUND(R59/30,0))/6)))</f>
        <v>0</v>
      </c>
      <c r="AF59" s="23">
        <f>IF(ISBLANK(#REF!),"",0.25*(S59*12+T59+ROUND(U59/30,0)))</f>
        <v>0</v>
      </c>
      <c r="AG59" s="27">
        <f>IF(ISBLANK(#REF!),"",IF(V59&gt;=67%,7,0))</f>
        <v>0</v>
      </c>
      <c r="AH59" s="27">
        <f>IF(ISBLANK(#REF!),"",IF(W59&gt;=1,7,0))</f>
        <v>0</v>
      </c>
      <c r="AI59" s="27">
        <f>IF(ISBLANK(#REF!),"",IF(X59="ΠΟΛΥΤΕΚΝΟΣ",7,IF(X59="ΤΡΙΤΕΚΝΟΣ",3,0)))</f>
        <v>0</v>
      </c>
      <c r="AJ59" s="27">
        <f>IF(ISBLANK(#REF!),"",MAX(AG59:AI59))</f>
        <v>0</v>
      </c>
      <c r="AK59" s="181">
        <f>IF(ISBLANK(#REF!),"",AA59+SUM(AD59:AF59,AJ59))</f>
        <v>0.81</v>
      </c>
    </row>
    <row r="60" spans="1:37" s="16" customFormat="1">
      <c r="A60" s="28">
        <f>IF(ISBLANK(#REF!),"",IF(ISNUMBER(A59),A59+1,1))</f>
        <v>50</v>
      </c>
      <c r="B60" s="16" t="s">
        <v>554</v>
      </c>
      <c r="C60" s="16" t="s">
        <v>305</v>
      </c>
      <c r="D60" s="16" t="s">
        <v>144</v>
      </c>
      <c r="E60" s="16" t="s">
        <v>37</v>
      </c>
      <c r="F60" s="16" t="s">
        <v>89</v>
      </c>
      <c r="G60" s="16" t="s">
        <v>61</v>
      </c>
      <c r="H60" s="16" t="s">
        <v>14</v>
      </c>
      <c r="I60" s="16" t="s">
        <v>13</v>
      </c>
      <c r="J60" s="90">
        <v>41927</v>
      </c>
      <c r="K60" s="54">
        <v>6.59</v>
      </c>
      <c r="L60" s="17"/>
      <c r="M60" s="17"/>
      <c r="N60" s="17"/>
      <c r="O60" s="17"/>
      <c r="P60" s="16">
        <v>0</v>
      </c>
      <c r="Q60" s="16">
        <v>5</v>
      </c>
      <c r="R60" s="16">
        <v>0</v>
      </c>
      <c r="S60" s="16">
        <v>0</v>
      </c>
      <c r="T60" s="16">
        <v>0</v>
      </c>
      <c r="U60" s="16">
        <v>0</v>
      </c>
      <c r="V60" s="26"/>
      <c r="W60" s="87"/>
      <c r="X60" s="17"/>
      <c r="Y60" s="17" t="s">
        <v>12</v>
      </c>
      <c r="Z60" s="17" t="s">
        <v>14</v>
      </c>
      <c r="AA60" s="23">
        <f>IF(ISBLANK(#REF!),"",IF(K60&gt;5,ROUND(0.5*(K60-5),2),0))</f>
        <v>0.8</v>
      </c>
      <c r="AB60" s="23">
        <f>IF(ISBLANK(#REF!),"",IF(L60="ΝΑΙ",6,(IF(M60="ΝΑΙ",4,0))))</f>
        <v>0</v>
      </c>
      <c r="AC60" s="23">
        <f>IF(ISBLANK(#REF!),"",IF(E60="ΠΕ23",IF(N60="ΝΑΙ",3,(IF(O60="ΝΑΙ",2,0))),IF(N60="ΝΑΙ",3,(IF(O60="ΝΑΙ",2,0)))))</f>
        <v>0</v>
      </c>
      <c r="AD60" s="23">
        <f>IF(ISBLANK(#REF!),"",MAX(AB60:AC60))</f>
        <v>0</v>
      </c>
      <c r="AE60" s="23">
        <f>IF(ISBLANK(#REF!),"",MIN(3,0.5*INT((P60*12+Q60+ROUND(R60/30,0))/6)))</f>
        <v>0</v>
      </c>
      <c r="AF60" s="23">
        <f>IF(ISBLANK(#REF!),"",0.25*(S60*12+T60+ROUND(U60/30,0)))</f>
        <v>0</v>
      </c>
      <c r="AG60" s="27">
        <f>IF(ISBLANK(#REF!),"",IF(V60&gt;=67%,7,0))</f>
        <v>0</v>
      </c>
      <c r="AH60" s="27">
        <f>IF(ISBLANK(#REF!),"",IF(W60&gt;=1,7,0))</f>
        <v>0</v>
      </c>
      <c r="AI60" s="27">
        <f>IF(ISBLANK(#REF!),"",IF(X60="ΠΟΛΥΤΕΚΝΟΣ",7,IF(X60="ΤΡΙΤΕΚΝΟΣ",3,0)))</f>
        <v>0</v>
      </c>
      <c r="AJ60" s="27">
        <f>IF(ISBLANK(#REF!),"",MAX(AG60:AI60))</f>
        <v>0</v>
      </c>
      <c r="AK60" s="181">
        <f>IF(ISBLANK(#REF!),"",AA60+SUM(AD60:AF60,AJ60))</f>
        <v>0.8</v>
      </c>
    </row>
    <row r="61" spans="1:37" s="8" customFormat="1">
      <c r="A61" s="28">
        <f>IF(ISBLANK(#REF!),"",IF(ISNUMBER(A60),A60+1,1))</f>
        <v>51</v>
      </c>
      <c r="B61" s="8" t="s">
        <v>556</v>
      </c>
      <c r="C61" s="8" t="s">
        <v>138</v>
      </c>
      <c r="D61" s="8" t="s">
        <v>141</v>
      </c>
      <c r="E61" s="8" t="s">
        <v>37</v>
      </c>
      <c r="F61" s="8" t="s">
        <v>89</v>
      </c>
      <c r="G61" s="8" t="s">
        <v>61</v>
      </c>
      <c r="H61" s="8" t="s">
        <v>14</v>
      </c>
      <c r="I61" s="8" t="s">
        <v>13</v>
      </c>
      <c r="J61" s="37">
        <v>42433</v>
      </c>
      <c r="K61" s="51">
        <v>6.46</v>
      </c>
      <c r="L61" s="12"/>
      <c r="M61" s="12"/>
      <c r="N61" s="12"/>
      <c r="O61" s="12"/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11"/>
      <c r="W61" s="85"/>
      <c r="X61" s="12"/>
      <c r="Y61" s="12" t="s">
        <v>14</v>
      </c>
      <c r="Z61" s="12" t="s">
        <v>14</v>
      </c>
      <c r="AA61" s="23">
        <f>IF(ISBLANK(#REF!),"",IF(K61&gt;5,ROUND(0.5*(K61-5),2),0))</f>
        <v>0.73</v>
      </c>
      <c r="AB61" s="23">
        <f>IF(ISBLANK(#REF!),"",IF(L61="ΝΑΙ",6,(IF(M61="ΝΑΙ",4,0))))</f>
        <v>0</v>
      </c>
      <c r="AC61" s="23">
        <f>IF(ISBLANK(#REF!),"",IF(E61="ΠΕ23",IF(N61="ΝΑΙ",3,(IF(O61="ΝΑΙ",2,0))),IF(N61="ΝΑΙ",3,(IF(O61="ΝΑΙ",2,0)))))</f>
        <v>0</v>
      </c>
      <c r="AD61" s="23">
        <f>IF(ISBLANK(#REF!),"",MAX(AB61:AC61))</f>
        <v>0</v>
      </c>
      <c r="AE61" s="23">
        <f>IF(ISBLANK(#REF!),"",MIN(3,0.5*INT((P61*12+Q61+ROUND(R61/30,0))/6)))</f>
        <v>0</v>
      </c>
      <c r="AF61" s="23">
        <f>IF(ISBLANK(#REF!),"",0.25*(S61*12+T61+ROUND(U61/30,0)))</f>
        <v>0</v>
      </c>
      <c r="AG61" s="27">
        <f>IF(ISBLANK(#REF!),"",IF(V61&gt;=67%,7,0))</f>
        <v>0</v>
      </c>
      <c r="AH61" s="27">
        <f>IF(ISBLANK(#REF!),"",IF(W61&gt;=1,7,0))</f>
        <v>0</v>
      </c>
      <c r="AI61" s="27">
        <f>IF(ISBLANK(#REF!),"",IF(X61="ΠΟΛΥΤΕΚΝΟΣ",7,IF(X61="ΤΡΙΤΕΚΝΟΣ",3,0)))</f>
        <v>0</v>
      </c>
      <c r="AJ61" s="27">
        <f>IF(ISBLANK(#REF!),"",MAX(AG61:AI61))</f>
        <v>0</v>
      </c>
      <c r="AK61" s="181">
        <f>IF(ISBLANK(#REF!),"",AA61+SUM(AD61:AF61,AJ61))</f>
        <v>0.73</v>
      </c>
    </row>
    <row r="62" spans="1:37" s="8" customFormat="1">
      <c r="A62" s="28">
        <f>IF(ISBLANK(#REF!),"",IF(ISNUMBER(A61),A61+1,1))</f>
        <v>52</v>
      </c>
      <c r="B62" s="8" t="s">
        <v>564</v>
      </c>
      <c r="C62" s="8" t="s">
        <v>144</v>
      </c>
      <c r="D62" s="8" t="s">
        <v>196</v>
      </c>
      <c r="E62" s="8" t="s">
        <v>37</v>
      </c>
      <c r="F62" s="8" t="s">
        <v>89</v>
      </c>
      <c r="G62" s="8" t="s">
        <v>61</v>
      </c>
      <c r="H62" s="8" t="s">
        <v>14</v>
      </c>
      <c r="I62" s="8" t="s">
        <v>13</v>
      </c>
      <c r="J62" s="37">
        <v>42312</v>
      </c>
      <c r="K62" s="51">
        <v>6.34</v>
      </c>
      <c r="L62" s="12"/>
      <c r="M62" s="12"/>
      <c r="N62" s="12"/>
      <c r="O62" s="12"/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1"/>
      <c r="W62" s="85"/>
      <c r="X62" s="12"/>
      <c r="Y62" s="12" t="s">
        <v>14</v>
      </c>
      <c r="Z62" s="12" t="s">
        <v>14</v>
      </c>
      <c r="AA62" s="23">
        <f>IF(ISBLANK(#REF!),"",IF(K62&gt;5,ROUND(0.5*(K62-5),2),0))</f>
        <v>0.67</v>
      </c>
      <c r="AB62" s="23">
        <f>IF(ISBLANK(#REF!),"",IF(L62="ΝΑΙ",6,(IF(M62="ΝΑΙ",4,0))))</f>
        <v>0</v>
      </c>
      <c r="AC62" s="23">
        <f>IF(ISBLANK(#REF!),"",IF(E62="ΠΕ23",IF(N62="ΝΑΙ",3,(IF(O62="ΝΑΙ",2,0))),IF(N62="ΝΑΙ",3,(IF(O62="ΝΑΙ",2,0)))))</f>
        <v>0</v>
      </c>
      <c r="AD62" s="23">
        <f>IF(ISBLANK(#REF!),"",MAX(AB62:AC62))</f>
        <v>0</v>
      </c>
      <c r="AE62" s="23">
        <f>IF(ISBLANK(#REF!),"",MIN(3,0.5*INT((P62*12+Q62+ROUND(R62/30,0))/6)))</f>
        <v>0</v>
      </c>
      <c r="AF62" s="23">
        <f>IF(ISBLANK(#REF!),"",0.25*(S62*12+T62+ROUND(U62/30,0)))</f>
        <v>0</v>
      </c>
      <c r="AG62" s="27">
        <f>IF(ISBLANK(#REF!),"",IF(V62&gt;=67%,7,0))</f>
        <v>0</v>
      </c>
      <c r="AH62" s="27">
        <f>IF(ISBLANK(#REF!),"",IF(W62&gt;=1,7,0))</f>
        <v>0</v>
      </c>
      <c r="AI62" s="27">
        <f>IF(ISBLANK(#REF!),"",IF(X62="ΠΟΛΥΤΕΚΝΟΣ",7,IF(X62="ΤΡΙΤΕΚΝΟΣ",3,0)))</f>
        <v>0</v>
      </c>
      <c r="AJ62" s="27">
        <f>IF(ISBLANK(#REF!),"",MAX(AG62:AI62))</f>
        <v>0</v>
      </c>
      <c r="AK62" s="181">
        <f>IF(ISBLANK(#REF!),"",AA62+SUM(AD62:AF62,AJ62))</f>
        <v>0.67</v>
      </c>
    </row>
    <row r="63" spans="1:37" s="8" customFormat="1">
      <c r="A63" s="28">
        <f>IF(ISBLANK(#REF!),"",IF(ISNUMBER(A62),A62+1,1))</f>
        <v>53</v>
      </c>
      <c r="B63" s="8" t="s">
        <v>558</v>
      </c>
      <c r="C63" s="8" t="s">
        <v>116</v>
      </c>
      <c r="D63" s="8" t="s">
        <v>107</v>
      </c>
      <c r="E63" s="8" t="s">
        <v>37</v>
      </c>
      <c r="F63" s="8" t="s">
        <v>89</v>
      </c>
      <c r="G63" s="8" t="s">
        <v>61</v>
      </c>
      <c r="H63" s="8" t="s">
        <v>14</v>
      </c>
      <c r="I63" s="8" t="s">
        <v>13</v>
      </c>
      <c r="J63" s="37">
        <v>42704</v>
      </c>
      <c r="K63" s="51">
        <v>6.3</v>
      </c>
      <c r="L63" s="12"/>
      <c r="M63" s="12"/>
      <c r="N63" s="12"/>
      <c r="O63" s="12"/>
      <c r="P63" s="8">
        <v>0</v>
      </c>
      <c r="Q63" s="8">
        <v>1</v>
      </c>
      <c r="R63" s="8">
        <v>0</v>
      </c>
      <c r="S63" s="8">
        <v>0</v>
      </c>
      <c r="T63" s="8">
        <v>0</v>
      </c>
      <c r="U63" s="8">
        <v>0</v>
      </c>
      <c r="V63" s="11"/>
      <c r="W63" s="85"/>
      <c r="X63" s="12"/>
      <c r="Y63" s="12" t="s">
        <v>14</v>
      </c>
      <c r="Z63" s="12" t="s">
        <v>14</v>
      </c>
      <c r="AA63" s="23">
        <f>IF(ISBLANK(#REF!),"",IF(K63&gt;5,ROUND(0.5*(K63-5),2),0))</f>
        <v>0.65</v>
      </c>
      <c r="AB63" s="23">
        <f>IF(ISBLANK(#REF!),"",IF(L63="ΝΑΙ",6,(IF(M63="ΝΑΙ",4,0))))</f>
        <v>0</v>
      </c>
      <c r="AC63" s="23">
        <f>IF(ISBLANK(#REF!),"",IF(E63="ΠΕ23",IF(N63="ΝΑΙ",3,(IF(O63="ΝΑΙ",2,0))),IF(N63="ΝΑΙ",3,(IF(O63="ΝΑΙ",2,0)))))</f>
        <v>0</v>
      </c>
      <c r="AD63" s="23">
        <f>IF(ISBLANK(#REF!),"",MAX(AB63:AC63))</f>
        <v>0</v>
      </c>
      <c r="AE63" s="23">
        <f>IF(ISBLANK(#REF!),"",MIN(3,0.5*INT((P63*12+Q63+ROUND(R63/30,0))/6)))</f>
        <v>0</v>
      </c>
      <c r="AF63" s="23">
        <f>IF(ISBLANK(#REF!),"",0.25*(S63*12+T63+ROUND(U63/30,0)))</f>
        <v>0</v>
      </c>
      <c r="AG63" s="27">
        <f>IF(ISBLANK(#REF!),"",IF(V63&gt;=67%,7,0))</f>
        <v>0</v>
      </c>
      <c r="AH63" s="27">
        <f>IF(ISBLANK(#REF!),"",IF(W63&gt;=1,7,0))</f>
        <v>0</v>
      </c>
      <c r="AI63" s="27">
        <f>IF(ISBLANK(#REF!),"",IF(X63="ΠΟΛΥΤΕΚΝΟΣ",7,IF(X63="ΤΡΙΤΕΚΝΟΣ",3,0)))</f>
        <v>0</v>
      </c>
      <c r="AJ63" s="27">
        <f>IF(ISBLANK(#REF!),"",MAX(AG63:AI63))</f>
        <v>0</v>
      </c>
      <c r="AK63" s="181">
        <f>IF(ISBLANK(#REF!),"",AA63+SUM(AD63:AF63,AJ63))</f>
        <v>0.65</v>
      </c>
    </row>
    <row r="64" spans="1:37" s="8" customFormat="1">
      <c r="A64" s="28">
        <f>IF(ISBLANK(#REF!),"",IF(ISNUMBER(A63),A63+1,1))</f>
        <v>54</v>
      </c>
      <c r="B64" s="8" t="s">
        <v>572</v>
      </c>
      <c r="C64" s="8" t="s">
        <v>151</v>
      </c>
      <c r="D64" s="8" t="s">
        <v>261</v>
      </c>
      <c r="E64" s="8" t="s">
        <v>37</v>
      </c>
      <c r="F64" s="8" t="s">
        <v>89</v>
      </c>
      <c r="G64" s="8" t="s">
        <v>61</v>
      </c>
      <c r="H64" s="8" t="s">
        <v>14</v>
      </c>
      <c r="I64" s="8" t="s">
        <v>13</v>
      </c>
      <c r="J64" s="37">
        <v>41192</v>
      </c>
      <c r="K64" s="51">
        <v>5</v>
      </c>
      <c r="L64" s="12"/>
      <c r="M64" s="12"/>
      <c r="N64" s="12"/>
      <c r="O64" s="12"/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11"/>
      <c r="W64" s="85"/>
      <c r="X64" s="12"/>
      <c r="Y64" s="12" t="s">
        <v>14</v>
      </c>
      <c r="Z64" s="12" t="s">
        <v>14</v>
      </c>
      <c r="AA64" s="23">
        <f>IF(ISBLANK(#REF!),"",IF(K64&gt;5,ROUND(0.5*(K64-5),2),0))</f>
        <v>0</v>
      </c>
      <c r="AB64" s="23">
        <f>IF(ISBLANK(#REF!),"",IF(L64="ΝΑΙ",6,(IF(M64="ΝΑΙ",4,0))))</f>
        <v>0</v>
      </c>
      <c r="AC64" s="23">
        <f>IF(ISBLANK(#REF!),"",IF(E64="ΠΕ23",IF(N64="ΝΑΙ",3,(IF(O64="ΝΑΙ",2,0))),IF(N64="ΝΑΙ",3,(IF(O64="ΝΑΙ",2,0)))))</f>
        <v>0</v>
      </c>
      <c r="AD64" s="23">
        <f>IF(ISBLANK(#REF!),"",MAX(AB64:AC64))</f>
        <v>0</v>
      </c>
      <c r="AE64" s="23">
        <f>IF(ISBLANK(#REF!),"",MIN(3,0.5*INT((P64*12+Q64+ROUND(R64/30,0))/6)))</f>
        <v>0</v>
      </c>
      <c r="AF64" s="23">
        <f>IF(ISBLANK(#REF!),"",0.25*(S64*12+T64+ROUND(U64/30,0)))</f>
        <v>0</v>
      </c>
      <c r="AG64" s="27">
        <f>IF(ISBLANK(#REF!),"",IF(V64&gt;=67%,7,0))</f>
        <v>0</v>
      </c>
      <c r="AH64" s="27">
        <f>IF(ISBLANK(#REF!),"",IF(W64&gt;=1,7,0))</f>
        <v>0</v>
      </c>
      <c r="AI64" s="27">
        <f>IF(ISBLANK(#REF!),"",IF(X64="ΠΟΛΥΤΕΚΝΟΣ",7,IF(X64="ΤΡΙΤΕΚΝΟΣ",3,0)))</f>
        <v>0</v>
      </c>
      <c r="AJ64" s="27">
        <f>IF(ISBLANK(#REF!),"",MAX(AG64:AI64))</f>
        <v>0</v>
      </c>
      <c r="AK64" s="181">
        <f>IF(ISBLANK(#REF!),"",AA64+SUM(AD64:AF64,AJ64))</f>
        <v>0</v>
      </c>
    </row>
  </sheetData>
  <sortState ref="B11:AN64">
    <sortCondition descending="1" ref="AK11:AK64"/>
    <sortCondition ref="J11:J64"/>
    <sortCondition descending="1" ref="K11:K64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206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205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64 E1:E64">
    <cfRule type="expression" dxfId="204" priority="16">
      <formula>AND($E1="ΠΕ23",$H1="ΌΧΙ")</formula>
    </cfRule>
  </conditionalFormatting>
  <conditionalFormatting sqref="G1:G64 E1:E64">
    <cfRule type="expression" dxfId="203" priority="15">
      <formula>OR(AND($E1="ΠΕ23",$G1="ΑΠΑΙΤΕΙΤΑΙ"),AND($E1="ΠΕ25",$G1="ΔΕΝ ΑΠΑΙΤΕΙΤΑΙ"))</formula>
    </cfRule>
  </conditionalFormatting>
  <conditionalFormatting sqref="G1:H10">
    <cfRule type="expression" dxfId="202" priority="14">
      <formula>AND($G1="ΔΕΝ ΑΠΑΙΤΕΙΤΑΙ",$H1="ΌΧΙ")</formula>
    </cfRule>
  </conditionalFormatting>
  <conditionalFormatting sqref="E1:F10">
    <cfRule type="expression" dxfId="201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64">
    <cfRule type="expression" dxfId="200" priority="12">
      <formula>OR(AND($E11&lt;&gt;"ΠΕ23",$H11="ΝΑΙ",$I11="ΕΠΙΚΟΥΡΙΚΟΣ"),AND($E11&lt;&gt;"ΠΕ23",$H11="ΌΧΙ",$I11="ΚΥΡΙΟΣ"))</formula>
    </cfRule>
  </conditionalFormatting>
  <conditionalFormatting sqref="E11:G64">
    <cfRule type="expression" dxfId="199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E11:E64">
    <cfRule type="expression" dxfId="198" priority="10">
      <formula>AND($E11="ΠΕ23",$H11="ΌΧΙ")</formula>
    </cfRule>
  </conditionalFormatting>
  <conditionalFormatting sqref="E11:E64">
    <cfRule type="expression" dxfId="197" priority="9">
      <formula>OR(AND($E11="ΠΕ23",$G11="ΑΠΑΙΤΕΙΤΑΙ"),AND($E11="ΠΕ25",$G11="ΔΕΝ ΑΠΑΙΤΕΙΤΑΙ"))</formula>
    </cfRule>
  </conditionalFormatting>
  <conditionalFormatting sqref="G11:H64">
    <cfRule type="expression" dxfId="196" priority="8">
      <formula>AND($G11="ΔΕΝ ΑΠΑΙΤΕΙΤΑΙ",$H11="ΌΧΙ")</formula>
    </cfRule>
  </conditionalFormatting>
  <conditionalFormatting sqref="E11:F64">
    <cfRule type="expression" dxfId="195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64">
    <cfRule type="expression" dxfId="194" priority="6">
      <formula>OR(AND($E11&lt;&gt;"ΠΕ23",$H11="ΝΑΙ",$I11="ΕΠΙΚΟΥΡΙΚΟΣ"),AND($E11&lt;&gt;"ΠΕ23",$H11="ΌΧΙ",$I11="ΚΥΡΙΟΣ"))</formula>
    </cfRule>
  </conditionalFormatting>
  <conditionalFormatting sqref="E11:G64">
    <cfRule type="expression" dxfId="193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64">
    <cfRule type="expression" dxfId="192" priority="4">
      <formula>AND($E11="ΠΕ23",$H11="ΌΧΙ")</formula>
    </cfRule>
  </conditionalFormatting>
  <conditionalFormatting sqref="G11:G64">
    <cfRule type="expression" dxfId="191" priority="3">
      <formula>OR(AND($E11="ΠΕ23",$G11="ΑΠΑΙΤΕΙΤΑΙ"),AND($E11="ΠΕ25",$G11="ΔΕΝ ΑΠΑΙΤΕΙΤΑΙ"))</formula>
    </cfRule>
  </conditionalFormatting>
  <conditionalFormatting sqref="G11:H64">
    <cfRule type="expression" dxfId="190" priority="2">
      <formula>AND($G11="ΔΕΝ ΑΠΑΙΤΕΙΤΑΙ",$H11="ΌΧΙ")</formula>
    </cfRule>
  </conditionalFormatting>
  <conditionalFormatting sqref="E11:F64">
    <cfRule type="expression" dxfId="189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64">
      <formula1>0</formula1>
    </dataValidation>
    <dataValidation type="list" allowBlank="1" showInputMessage="1" showErrorMessage="1" sqref="F11:F64">
      <formula1>ΑΕΙ_ΤΕΙ</formula1>
    </dataValidation>
    <dataValidation type="list" allowBlank="1" showInputMessage="1" showErrorMessage="1" sqref="G11:G64">
      <formula1>ΑΠΑΙΤΕΙΤΑΙ_ΔΕΝ_ΑΠΑΙΤΕΙΤΑΙ</formula1>
    </dataValidation>
    <dataValidation type="list" allowBlank="1" showInputMessage="1" showErrorMessage="1" sqref="E11:E64">
      <formula1>ΚΛΑΔΟΣ_ΕΕΠ</formula1>
    </dataValidation>
    <dataValidation type="decimal" allowBlank="1" showInputMessage="1" showErrorMessage="1" sqref="K11:K64">
      <formula1>0</formula1>
      <formula2>10</formula2>
    </dataValidation>
    <dataValidation type="list" allowBlank="1" showInputMessage="1" showErrorMessage="1" sqref="X11:X64">
      <formula1>ΠΟΛΥΤΕΚΝΟΣ_ΤΡΙΤΕΚΝΟΣ</formula1>
    </dataValidation>
    <dataValidation type="whole" allowBlank="1" showInputMessage="1" showErrorMessage="1" sqref="R11:R64 U11:U64">
      <formula1>0</formula1>
      <formula2>29</formula2>
    </dataValidation>
    <dataValidation type="whole" allowBlank="1" showInputMessage="1" showErrorMessage="1" sqref="Q11:Q64 T11:T64">
      <formula1>0</formula1>
      <formula2>11</formula2>
    </dataValidation>
    <dataValidation type="whole" allowBlank="1" showInputMessage="1" showErrorMessage="1" sqref="P11:P64 S11:S64">
      <formula1>0</formula1>
      <formula2>40</formula2>
    </dataValidation>
    <dataValidation type="list" allowBlank="1" showInputMessage="1" showErrorMessage="1" sqref="H11:H64 Y11:Z64 L11:O64">
      <formula1>NAI_OXI</formula1>
    </dataValidation>
    <dataValidation type="list" allowBlank="1" showInputMessage="1" showErrorMessage="1" sqref="I11:I64">
      <formula1>ΚΑΤΗΓΟΡΙΑ_ΠΙΝΑΚΑ</formula1>
    </dataValidation>
    <dataValidation type="decimal" allowBlank="1" showInputMessage="1" showErrorMessage="1" sqref="V11:V64">
      <formula1>0</formula1>
      <formula2>1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1"/>
  <sheetViews>
    <sheetView zoomScale="85" zoomScaleNormal="85" workbookViewId="0">
      <selection activeCell="A11" sqref="A11"/>
    </sheetView>
  </sheetViews>
  <sheetFormatPr defaultRowHeight="15"/>
  <cols>
    <col min="1" max="1" width="5.42578125" customWidth="1"/>
    <col min="4" max="4" width="12.42578125" customWidth="1"/>
    <col min="5" max="5" width="8" bestFit="1" customWidth="1"/>
    <col min="6" max="6" width="6.5703125" customWidth="1"/>
    <col min="7" max="7" width="15.5703125" customWidth="1"/>
    <col min="10" max="10" width="12.28515625" customWidth="1"/>
    <col min="11" max="11" width="5.5703125" customWidth="1"/>
    <col min="14" max="16" width="6.5703125" bestFit="1" customWidth="1"/>
    <col min="17" max="17" width="8.42578125" customWidth="1"/>
    <col min="19" max="21" width="6.5703125" bestFit="1" customWidth="1"/>
    <col min="24" max="24" width="3.7109375" bestFit="1" customWidth="1"/>
    <col min="25" max="25" width="6" customWidth="1"/>
    <col min="26" max="26" width="7.140625" customWidth="1"/>
    <col min="27" max="27" width="6.140625" customWidth="1"/>
    <col min="31" max="31" width="9" customWidth="1"/>
    <col min="32" max="32" width="6.5703125" bestFit="1" customWidth="1"/>
    <col min="33" max="33" width="8" customWidth="1"/>
    <col min="35" max="35" width="6.5703125" bestFit="1" customWidth="1"/>
    <col min="36" max="36" width="6.85546875" customWidth="1"/>
    <col min="37" max="37" width="7.140625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/>
      <c r="E2" s="106"/>
      <c r="F2" s="106"/>
      <c r="G2" s="106" t="s">
        <v>818</v>
      </c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30" t="s">
        <v>52</v>
      </c>
      <c r="C4" s="230"/>
      <c r="D4" s="230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31" t="s">
        <v>53</v>
      </c>
      <c r="C5" s="231"/>
      <c r="D5" s="231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31" t="s">
        <v>54</v>
      </c>
      <c r="C6" s="231"/>
      <c r="D6" s="231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31" t="s">
        <v>814</v>
      </c>
      <c r="C7" s="231"/>
      <c r="D7" s="231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0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41" t="s">
        <v>0</v>
      </c>
      <c r="J10" s="68" t="s">
        <v>68</v>
      </c>
      <c r="K10" s="4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33" customFormat="1">
      <c r="A11" s="124">
        <f>IF(ISBLANK(#REF!),"",IF(ISNUMBER(A10),A10+1,1))</f>
        <v>1</v>
      </c>
      <c r="B11" s="116" t="s">
        <v>449</v>
      </c>
      <c r="C11" s="116" t="s">
        <v>151</v>
      </c>
      <c r="D11" s="116" t="s">
        <v>211</v>
      </c>
      <c r="E11" s="116" t="s">
        <v>38</v>
      </c>
      <c r="F11" s="116" t="s">
        <v>88</v>
      </c>
      <c r="G11" s="116" t="s">
        <v>15</v>
      </c>
      <c r="H11" s="116" t="s">
        <v>12</v>
      </c>
      <c r="I11" s="116" t="s">
        <v>11</v>
      </c>
      <c r="J11" s="117">
        <v>38693</v>
      </c>
      <c r="K11" s="118">
        <v>8.31</v>
      </c>
      <c r="L11" s="119"/>
      <c r="M11" s="119"/>
      <c r="N11" s="119"/>
      <c r="O11" s="119"/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20"/>
      <c r="W11" s="121"/>
      <c r="X11" s="119"/>
      <c r="Y11" s="119" t="s">
        <v>14</v>
      </c>
      <c r="Z11" s="119" t="s">
        <v>14</v>
      </c>
      <c r="AA11" s="122">
        <f>IF(ISBLANK(#REF!),"",IF(K11&gt;5,ROUND(0.5*(K11-5),2),0))</f>
        <v>1.66</v>
      </c>
      <c r="AB11" s="122">
        <f>IF(ISBLANK(#REF!),"",IF(L11="ΝΑΙ",6,(IF(M11="ΝΑΙ",4,0))))</f>
        <v>0</v>
      </c>
      <c r="AC11" s="122">
        <f>IF(ISBLANK(#REF!),"",IF(E11="ΠΕ23",IF(N11="ΝΑΙ",3,(IF(O11="ΝΑΙ",2,0))),IF(N11="ΝΑΙ",3,(IF(O11="ΝΑΙ",2,0)))))</f>
        <v>0</v>
      </c>
      <c r="AD11" s="122">
        <f>IF(ISBLANK(#REF!),"",MAX(AB11:AC11))</f>
        <v>0</v>
      </c>
      <c r="AE11" s="122">
        <f>IF(ISBLANK(#REF!),"",MIN(3,0.5*INT((P11*12+Q11+ROUND(R11/30,0))/6)))</f>
        <v>0</v>
      </c>
      <c r="AF11" s="122">
        <f>IF(ISBLANK(#REF!),"",0.25*(S11*12+T11+ROUND(U11/30,0)))</f>
        <v>0</v>
      </c>
      <c r="AG11" s="123">
        <f>IF(ISBLANK(#REF!),"",IF(V11&gt;=67%,7,0))</f>
        <v>0</v>
      </c>
      <c r="AH11" s="123">
        <f>IF(ISBLANK(#REF!),"",IF(W11&gt;=1,7,0))</f>
        <v>0</v>
      </c>
      <c r="AI11" s="123">
        <f>IF(ISBLANK(#REF!),"",IF(X11="ΠΟΛΥΤΕΚΝΟΣ",7,IF(X11="ΤΡΙΤΕΚΝΟΣ",3,0)))</f>
        <v>0</v>
      </c>
      <c r="AJ11" s="123">
        <f>IF(ISBLANK(#REF!),"",MAX(AG11:AI11))</f>
        <v>0</v>
      </c>
      <c r="AK11" s="188">
        <f>IF(ISBLANK(#REF!),"",AA11+SUM(AD11:AF11,AJ11))</f>
        <v>1.66</v>
      </c>
    </row>
  </sheetData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G1 G3:G10 E1:F10 H1:I10">
    <cfRule type="expression" dxfId="188" priority="6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87" priority="5">
      <formula>OR(AND($E1&lt;&gt;"ΠΕ25",$F1="ΑΕΙ",$G1="ΑΠΑΙΤΕΙΤΑΙ"),AND($E1&lt;&gt;"ΠΕ25",$E1&lt;&gt;"ΠΕ23",$F1="ΤΕΙ",$G1="ΔΕΝ ΑΠΑΙΤΕΙΤΑΙ"))</formula>
    </cfRule>
  </conditionalFormatting>
  <conditionalFormatting sqref="E1:E10 H1:H10">
    <cfRule type="expression" dxfId="186" priority="4">
      <formula>AND($E1="ΠΕ23",$H1="ΌΧΙ")</formula>
    </cfRule>
  </conditionalFormatting>
  <conditionalFormatting sqref="G1 G3:G10 E3:E10 E1">
    <cfRule type="expression" dxfId="185" priority="3">
      <formula>OR(AND($E1="ΠΕ23",$G1="ΑΠΑΙΤΕΙΤΑΙ"),AND($E1="ΠΕ25",$G1="ΔΕΝ ΑΠΑΙΤΕΙΤΑΙ"))</formula>
    </cfRule>
  </conditionalFormatting>
  <conditionalFormatting sqref="G3:H10 G1:H1">
    <cfRule type="expression" dxfId="184" priority="2">
      <formula>AND($G1="ΔΕΝ ΑΠΑΙΤΕΙΤΑΙ",$H1="ΌΧΙ")</formula>
    </cfRule>
  </conditionalFormatting>
  <conditionalFormatting sqref="E1:F10">
    <cfRule type="expression" dxfId="183" priority="1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F2">
    <cfRule type="expression" dxfId="182" priority="10">
      <formula>OR(AND($E2&lt;&gt;"ΠΕ25",$F2="ΑΕΙ",#REF!="ΑΠΑΙΤΕΙΤΑΙ"),AND($E2&lt;&gt;"ΠΕ25",$E2&lt;&gt;"ΠΕ23",$F2="ΤΕΙ",#REF!="ΔΕΝ ΑΠΑΙΤΕΙΤΑΙ"))</formula>
    </cfRule>
  </conditionalFormatting>
  <conditionalFormatting sqref="E2">
    <cfRule type="expression" dxfId="181" priority="14">
      <formula>OR(AND($E2="ΠΕ23",#REF!="ΑΠΑΙΤΕΙΤΑΙ"),AND($E2="ΠΕ25",#REF!="ΔΕΝ ΑΠΑΙΤΕΙΤΑΙ"))</formula>
    </cfRule>
  </conditionalFormatting>
  <conditionalFormatting sqref="H2">
    <cfRule type="expression" dxfId="180" priority="17">
      <formula>AND(#REF!="ΔΕΝ ΑΠΑΙΤΕΙΤΑΙ",$H2="ΌΧΙ")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4"/>
  <sheetViews>
    <sheetView zoomScale="80" zoomScaleNormal="80" workbookViewId="0">
      <selection activeCell="A11" sqref="A11"/>
    </sheetView>
  </sheetViews>
  <sheetFormatPr defaultRowHeight="15"/>
  <cols>
    <col min="1" max="1" width="5.5703125" customWidth="1"/>
    <col min="2" max="2" width="17.85546875" customWidth="1"/>
    <col min="3" max="3" width="21.140625" customWidth="1"/>
    <col min="4" max="4" width="15.5703125" customWidth="1"/>
    <col min="6" max="6" width="7.140625" customWidth="1"/>
    <col min="7" max="7" width="15.42578125" customWidth="1"/>
    <col min="8" max="8" width="10.28515625" customWidth="1"/>
    <col min="9" max="9" width="11.42578125" bestFit="1" customWidth="1"/>
    <col min="10" max="10" width="12.7109375" customWidth="1"/>
    <col min="12" max="12" width="11" bestFit="1" customWidth="1"/>
    <col min="13" max="13" width="13.7109375" customWidth="1"/>
    <col min="14" max="14" width="6.7109375" bestFit="1" customWidth="1"/>
    <col min="15" max="15" width="7.7109375" customWidth="1"/>
    <col min="19" max="21" width="6.7109375" bestFit="1" customWidth="1"/>
    <col min="24" max="24" width="6.7109375" bestFit="1" customWidth="1"/>
    <col min="25" max="25" width="7.140625" customWidth="1"/>
    <col min="26" max="26" width="6.5703125" customWidth="1"/>
    <col min="27" max="27" width="6.140625" customWidth="1"/>
    <col min="33" max="33" width="6.7109375" bestFit="1" customWidth="1"/>
    <col min="35" max="36" width="6.710937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819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18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6" customFormat="1">
      <c r="A11" s="28">
        <f>IF(ISBLANK(#REF!),"",IF(ISNUMBER(A10),A10+1,1))</f>
        <v>1</v>
      </c>
      <c r="B11" s="16" t="s">
        <v>607</v>
      </c>
      <c r="C11" s="16" t="s">
        <v>164</v>
      </c>
      <c r="D11" s="16" t="s">
        <v>167</v>
      </c>
      <c r="E11" s="16" t="s">
        <v>39</v>
      </c>
      <c r="F11" s="16" t="s">
        <v>88</v>
      </c>
      <c r="G11" s="16" t="s">
        <v>15</v>
      </c>
      <c r="H11" s="16" t="s">
        <v>12</v>
      </c>
      <c r="I11" s="16" t="s">
        <v>11</v>
      </c>
      <c r="J11" s="90">
        <v>35144</v>
      </c>
      <c r="K11" s="54">
        <v>7.49</v>
      </c>
      <c r="L11" s="17"/>
      <c r="M11" s="17" t="s">
        <v>12</v>
      </c>
      <c r="N11" s="17"/>
      <c r="O11" s="17"/>
      <c r="P11" s="16">
        <v>0</v>
      </c>
      <c r="Q11" s="16">
        <v>0</v>
      </c>
      <c r="R11" s="16">
        <v>0</v>
      </c>
      <c r="S11" s="16">
        <v>8</v>
      </c>
      <c r="T11" s="16">
        <v>1</v>
      </c>
      <c r="U11" s="16">
        <v>2</v>
      </c>
      <c r="V11" s="26"/>
      <c r="W11" s="87"/>
      <c r="X11" s="17"/>
      <c r="Y11" s="17" t="s">
        <v>14</v>
      </c>
      <c r="Z11" s="17" t="s">
        <v>14</v>
      </c>
      <c r="AA11" s="23">
        <f>IF(ISBLANK(#REF!),"",IF(K11&gt;5,ROUND(0.5*(K11-5),2),0))</f>
        <v>1.25</v>
      </c>
      <c r="AB11" s="23">
        <f>IF(ISBLANK(#REF!),"",IF(L11="ΝΑΙ",6,(IF(M11="ΝΑΙ",4,0))))</f>
        <v>4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4</v>
      </c>
      <c r="AE11" s="23">
        <f>IF(ISBLANK(#REF!),"",MIN(3,0.5*INT((P11*12+Q11+ROUND(R11/30,0))/6)))</f>
        <v>0</v>
      </c>
      <c r="AF11" s="23">
        <f>IF(ISBLANK(#REF!),"",0.25*(S11*12+T11+ROUND(U11/30,0)))</f>
        <v>24.25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29.5</v>
      </c>
    </row>
    <row r="12" spans="1:37" s="16" customFormat="1">
      <c r="A12" s="28">
        <f>IF(ISBLANK(#REF!),"",IF(ISNUMBER(A11),A11+1,1))</f>
        <v>2</v>
      </c>
      <c r="B12" s="16" t="s">
        <v>618</v>
      </c>
      <c r="C12" s="16" t="s">
        <v>313</v>
      </c>
      <c r="D12" s="16" t="s">
        <v>130</v>
      </c>
      <c r="E12" s="16" t="s">
        <v>39</v>
      </c>
      <c r="F12" s="16" t="s">
        <v>88</v>
      </c>
      <c r="G12" s="16" t="s">
        <v>15</v>
      </c>
      <c r="H12" s="16" t="s">
        <v>12</v>
      </c>
      <c r="I12" s="16" t="s">
        <v>11</v>
      </c>
      <c r="J12" s="90">
        <v>33785</v>
      </c>
      <c r="K12" s="54">
        <v>7.22</v>
      </c>
      <c r="L12" s="17"/>
      <c r="M12" s="17" t="s">
        <v>12</v>
      </c>
      <c r="N12" s="17"/>
      <c r="O12" s="17"/>
      <c r="P12" s="16">
        <v>2</v>
      </c>
      <c r="Q12" s="16">
        <v>1</v>
      </c>
      <c r="R12" s="16">
        <v>10</v>
      </c>
      <c r="S12" s="16">
        <v>5</v>
      </c>
      <c r="T12" s="16">
        <v>11</v>
      </c>
      <c r="U12" s="16">
        <v>27</v>
      </c>
      <c r="V12" s="26"/>
      <c r="W12" s="87"/>
      <c r="X12" s="17"/>
      <c r="Y12" s="17" t="s">
        <v>14</v>
      </c>
      <c r="Z12" s="17" t="s">
        <v>14</v>
      </c>
      <c r="AA12" s="23">
        <f>IF(ISBLANK(#REF!),"",IF(K12&gt;5,ROUND(0.5*(K12-5),2),0))</f>
        <v>1.1100000000000001</v>
      </c>
      <c r="AB12" s="23">
        <f>IF(ISBLANK(#REF!),"",IF(L12="ΝΑΙ",6,(IF(M12="ΝΑΙ",4,0))))</f>
        <v>4</v>
      </c>
      <c r="AC12" s="23">
        <f>IF(ISBLANK(#REF!),"",IF(E12="ΠΕ23",IF(N12="ΝΑΙ",3,(IF(O12="ΝΑΙ",2,0))),IF(N12="ΝΑΙ",3,(IF(O12="ΝΑΙ",2,0)))))</f>
        <v>0</v>
      </c>
      <c r="AD12" s="23">
        <f>IF(ISBLANK(#REF!),"",MAX(AB12:AC12))</f>
        <v>4</v>
      </c>
      <c r="AE12" s="23">
        <f>IF(ISBLANK(#REF!),"",MIN(3,0.5*INT((P12*12+Q12+ROUND(R12/30,0))/6)))</f>
        <v>2</v>
      </c>
      <c r="AF12" s="23">
        <f>IF(ISBLANK(#REF!),"",0.25*(S12*12+T12+ROUND(U12/30,0)))</f>
        <v>18</v>
      </c>
      <c r="AG12" s="27">
        <f>IF(ISBLANK(#REF!),"",IF(V12&gt;=67%,7,0))</f>
        <v>0</v>
      </c>
      <c r="AH12" s="27">
        <f>IF(ISBLANK(#REF!),"",IF(W12&gt;=1,7,0))</f>
        <v>0</v>
      </c>
      <c r="AI12" s="27">
        <f>IF(ISBLANK(#REF!),"",IF(X12="ΠΟΛΥΤΕΚΝΟΣ",7,IF(X12="ΤΡΙΤΕΚΝΟΣ",3,0)))</f>
        <v>0</v>
      </c>
      <c r="AJ12" s="27">
        <f>IF(ISBLANK(#REF!),"",MAX(AG12:AI12))</f>
        <v>0</v>
      </c>
      <c r="AK12" s="181">
        <f>IF(ISBLANK(#REF!),"",AA12+SUM(AD12:AF12,AJ12))</f>
        <v>25.11</v>
      </c>
    </row>
    <row r="13" spans="1:37" s="16" customFormat="1">
      <c r="A13" s="28">
        <f>IF(ISBLANK(#REF!),"",IF(ISNUMBER(A12),A12+1,1))</f>
        <v>3</v>
      </c>
      <c r="B13" s="16" t="s">
        <v>209</v>
      </c>
      <c r="C13" s="16" t="s">
        <v>669</v>
      </c>
      <c r="D13" s="16" t="s">
        <v>96</v>
      </c>
      <c r="E13" s="16" t="s">
        <v>39</v>
      </c>
      <c r="F13" s="16" t="s">
        <v>88</v>
      </c>
      <c r="G13" s="16" t="s">
        <v>15</v>
      </c>
      <c r="H13" s="16" t="s">
        <v>12</v>
      </c>
      <c r="I13" s="16" t="s">
        <v>11</v>
      </c>
      <c r="J13" s="90">
        <v>37930</v>
      </c>
      <c r="K13" s="54">
        <v>7.93</v>
      </c>
      <c r="L13" s="17"/>
      <c r="M13" s="17" t="s">
        <v>12</v>
      </c>
      <c r="N13" s="17"/>
      <c r="O13" s="17"/>
      <c r="P13" s="16">
        <v>1</v>
      </c>
      <c r="Q13" s="16">
        <v>4</v>
      </c>
      <c r="R13" s="16">
        <v>13</v>
      </c>
      <c r="S13" s="16">
        <v>5</v>
      </c>
      <c r="T13" s="16">
        <v>9</v>
      </c>
      <c r="U13" s="16">
        <v>28</v>
      </c>
      <c r="V13" s="26"/>
      <c r="W13" s="87"/>
      <c r="X13" s="17"/>
      <c r="Y13" s="17" t="s">
        <v>14</v>
      </c>
      <c r="Z13" s="17" t="s">
        <v>14</v>
      </c>
      <c r="AA13" s="23">
        <f>IF(ISBLANK(#REF!),"",IF(K13&gt;5,ROUND(0.5*(K13-5),2),0))</f>
        <v>1.47</v>
      </c>
      <c r="AB13" s="23">
        <f>IF(ISBLANK(#REF!),"",IF(L13="ΝΑΙ",6,(IF(M13="ΝΑΙ",4,0))))</f>
        <v>4</v>
      </c>
      <c r="AC13" s="23">
        <f>IF(ISBLANK(#REF!),"",IF(E13="ΠΕ23",IF(N13="ΝΑΙ",3,(IF(O13="ΝΑΙ",2,0))),IF(N13="ΝΑΙ",3,(IF(O13="ΝΑΙ",2,0)))))</f>
        <v>0</v>
      </c>
      <c r="AD13" s="23">
        <f>IF(ISBLANK(#REF!),"",MAX(AB13:AC13))</f>
        <v>4</v>
      </c>
      <c r="AE13" s="23">
        <f>IF(ISBLANK(#REF!),"",MIN(3,0.5*INT((P13*12+Q13+ROUND(R13/30,0))/6)))</f>
        <v>1</v>
      </c>
      <c r="AF13" s="23">
        <f>IF(ISBLANK(#REF!),"",0.25*(S13*12+T13+ROUND(U13/30,0)))</f>
        <v>17.5</v>
      </c>
      <c r="AG13" s="27">
        <f>IF(ISBLANK(#REF!),"",IF(V13&gt;=67%,7,0))</f>
        <v>0</v>
      </c>
      <c r="AH13" s="27">
        <f>IF(ISBLANK(#REF!),"",IF(W13&gt;=1,7,0))</f>
        <v>0</v>
      </c>
      <c r="AI13" s="27">
        <f>IF(ISBLANK(#REF!),"",IF(X13="ΠΟΛΥΤΕΚΝΟΣ",7,IF(X13="ΤΡΙΤΕΚΝΟΣ",3,0)))</f>
        <v>0</v>
      </c>
      <c r="AJ13" s="27">
        <f>IF(ISBLANK(#REF!),"",MAX(AG13:AI13))</f>
        <v>0</v>
      </c>
      <c r="AK13" s="181">
        <f>IF(ISBLANK(#REF!),"",AA13+SUM(AD13:AF13,AJ13))</f>
        <v>23.97</v>
      </c>
    </row>
    <row r="14" spans="1:37" s="16" customFormat="1">
      <c r="A14" s="28">
        <f>IF(ISBLANK(#REF!),"",IF(ISNUMBER(A13),A13+1,1))</f>
        <v>4</v>
      </c>
      <c r="B14" s="16" t="s">
        <v>576</v>
      </c>
      <c r="C14" s="16" t="s">
        <v>251</v>
      </c>
      <c r="D14" s="16" t="s">
        <v>107</v>
      </c>
      <c r="E14" s="16" t="s">
        <v>39</v>
      </c>
      <c r="F14" s="16" t="s">
        <v>88</v>
      </c>
      <c r="G14" s="16" t="s">
        <v>15</v>
      </c>
      <c r="H14" s="16" t="s">
        <v>12</v>
      </c>
      <c r="I14" s="16" t="s">
        <v>11</v>
      </c>
      <c r="J14" s="90">
        <v>37156</v>
      </c>
      <c r="K14" s="54">
        <v>8.1199999999999992</v>
      </c>
      <c r="L14" s="17"/>
      <c r="M14" s="17" t="s">
        <v>12</v>
      </c>
      <c r="N14" s="17"/>
      <c r="O14" s="17"/>
      <c r="P14" s="16">
        <v>0</v>
      </c>
      <c r="Q14" s="16">
        <v>0</v>
      </c>
      <c r="R14" s="16">
        <v>0</v>
      </c>
      <c r="S14" s="16">
        <v>5</v>
      </c>
      <c r="T14" s="16">
        <v>3</v>
      </c>
      <c r="U14" s="16">
        <v>2</v>
      </c>
      <c r="V14" s="26"/>
      <c r="W14" s="87"/>
      <c r="X14" s="17"/>
      <c r="Y14" s="17" t="s">
        <v>14</v>
      </c>
      <c r="Z14" s="17" t="s">
        <v>14</v>
      </c>
      <c r="AA14" s="23">
        <f>IF(ISBLANK(#REF!),"",IF(K14&gt;5,ROUND(0.5*(K14-5),2),0))</f>
        <v>1.56</v>
      </c>
      <c r="AB14" s="23">
        <f>IF(ISBLANK(#REF!),"",IF(L14="ΝΑΙ",6,(IF(M14="ΝΑΙ",4,0))))</f>
        <v>4</v>
      </c>
      <c r="AC14" s="23">
        <f>IF(ISBLANK(#REF!),"",IF(E14="ΠΕ23",IF(N14="ΝΑΙ",3,(IF(O14="ΝΑΙ",2,0))),IF(N14="ΝΑΙ",3,(IF(O14="ΝΑΙ",2,0)))))</f>
        <v>0</v>
      </c>
      <c r="AD14" s="23">
        <f>IF(ISBLANK(#REF!),"",MAX(AB14:AC14))</f>
        <v>4</v>
      </c>
      <c r="AE14" s="23">
        <f>IF(ISBLANK(#REF!),"",MIN(3,0.5*INT((P14*12+Q14+ROUND(R14/30,0))/6)))</f>
        <v>0</v>
      </c>
      <c r="AF14" s="23">
        <f>IF(ISBLANK(#REF!),"",0.25*(S14*12+T14+ROUND(U14/30,0)))</f>
        <v>15.75</v>
      </c>
      <c r="AG14" s="27">
        <f>IF(ISBLANK(#REF!),"",IF(V14&gt;=67%,7,0))</f>
        <v>0</v>
      </c>
      <c r="AH14" s="27">
        <f>IF(ISBLANK(#REF!),"",IF(W14&gt;=1,7,0))</f>
        <v>0</v>
      </c>
      <c r="AI14" s="27">
        <f>IF(ISBLANK(#REF!),"",IF(X14="ΠΟΛΥΤΕΚΝΟΣ",7,IF(X14="ΤΡΙΤΕΚΝΟΣ",3,0)))</f>
        <v>0</v>
      </c>
      <c r="AJ14" s="27">
        <f>IF(ISBLANK(#REF!),"",MAX(AG14:AI14))</f>
        <v>0</v>
      </c>
      <c r="AK14" s="181">
        <f>IF(ISBLANK(#REF!),"",AA14+SUM(AD14:AF14,AJ14))</f>
        <v>21.31</v>
      </c>
    </row>
    <row r="15" spans="1:37" s="16" customFormat="1">
      <c r="A15" s="28">
        <f>IF(ISBLANK(#REF!),"",IF(ISNUMBER(A14),A14+1,1))</f>
        <v>5</v>
      </c>
      <c r="B15" s="16" t="s">
        <v>600</v>
      </c>
      <c r="C15" s="16" t="s">
        <v>120</v>
      </c>
      <c r="D15" s="16" t="s">
        <v>167</v>
      </c>
      <c r="E15" s="16" t="s">
        <v>39</v>
      </c>
      <c r="F15" s="16" t="s">
        <v>88</v>
      </c>
      <c r="G15" s="16" t="s">
        <v>15</v>
      </c>
      <c r="H15" s="16" t="s">
        <v>12</v>
      </c>
      <c r="I15" s="16" t="s">
        <v>11</v>
      </c>
      <c r="J15" s="90">
        <v>38113</v>
      </c>
      <c r="K15" s="54">
        <v>7.22</v>
      </c>
      <c r="L15" s="17"/>
      <c r="M15" s="17" t="s">
        <v>12</v>
      </c>
      <c r="N15" s="17"/>
      <c r="O15" s="17"/>
      <c r="P15" s="16">
        <v>1</v>
      </c>
      <c r="Q15" s="16">
        <v>3</v>
      </c>
      <c r="R15" s="16">
        <v>8</v>
      </c>
      <c r="S15" s="16">
        <v>3</v>
      </c>
      <c r="T15" s="16">
        <v>2</v>
      </c>
      <c r="U15" s="16">
        <v>21</v>
      </c>
      <c r="V15" s="26"/>
      <c r="W15" s="87"/>
      <c r="X15" s="17"/>
      <c r="Y15" s="17" t="s">
        <v>12</v>
      </c>
      <c r="Z15" s="17" t="s">
        <v>14</v>
      </c>
      <c r="AA15" s="23">
        <f>IF(ISBLANK(#REF!),"",IF(K15&gt;5,ROUND(0.5*(K15-5),2),0))</f>
        <v>1.1100000000000001</v>
      </c>
      <c r="AB15" s="23">
        <f>IF(ISBLANK(#REF!),"",IF(L15="ΝΑΙ",6,(IF(M15="ΝΑΙ",4,0))))</f>
        <v>4</v>
      </c>
      <c r="AC15" s="23">
        <f>IF(ISBLANK(#REF!),"",IF(E15="ΠΕ23",IF(N15="ΝΑΙ",3,(IF(O15="ΝΑΙ",2,0))),IF(N15="ΝΑΙ",3,(IF(O15="ΝΑΙ",2,0)))))</f>
        <v>0</v>
      </c>
      <c r="AD15" s="23">
        <f>IF(ISBLANK(#REF!),"",MAX(AB15:AC15))</f>
        <v>4</v>
      </c>
      <c r="AE15" s="23">
        <f>IF(ISBLANK(#REF!),"",MIN(3,0.5*INT((P15*12+Q15+ROUND(R15/30,0))/6)))</f>
        <v>1</v>
      </c>
      <c r="AF15" s="23">
        <f>IF(ISBLANK(#REF!),"",0.25*(S15*12+T15+ROUND(U15/30,0)))</f>
        <v>9.75</v>
      </c>
      <c r="AG15" s="27">
        <f>IF(ISBLANK(#REF!),"",IF(V15&gt;=67%,7,0))</f>
        <v>0</v>
      </c>
      <c r="AH15" s="27">
        <f>IF(ISBLANK(#REF!),"",IF(W15&gt;=1,7,0))</f>
        <v>0</v>
      </c>
      <c r="AI15" s="27">
        <f>IF(ISBLANK(#REF!),"",IF(X15="ΠΟΛΥΤΕΚΝΟΣ",7,IF(X15="ΤΡΙΤΕΚΝΟΣ",3,0)))</f>
        <v>0</v>
      </c>
      <c r="AJ15" s="27">
        <f>IF(ISBLANK(#REF!),"",MAX(AG15:AI15))</f>
        <v>0</v>
      </c>
      <c r="AK15" s="181">
        <f>IF(ISBLANK(#REF!),"",AA15+SUM(AD15:AF15,AJ15))</f>
        <v>15.86</v>
      </c>
    </row>
    <row r="16" spans="1:37" s="16" customFormat="1">
      <c r="A16" s="28">
        <f>IF(ISBLANK(#REF!),"",IF(ISNUMBER(A15),A15+1,1))</f>
        <v>6</v>
      </c>
      <c r="B16" s="16" t="s">
        <v>616</v>
      </c>
      <c r="C16" s="16" t="s">
        <v>98</v>
      </c>
      <c r="D16" s="16" t="s">
        <v>127</v>
      </c>
      <c r="E16" s="16" t="s">
        <v>39</v>
      </c>
      <c r="F16" s="16" t="s">
        <v>88</v>
      </c>
      <c r="G16" s="16" t="s">
        <v>15</v>
      </c>
      <c r="H16" s="16" t="s">
        <v>12</v>
      </c>
      <c r="I16" s="16" t="s">
        <v>11</v>
      </c>
      <c r="J16" s="90">
        <v>38996</v>
      </c>
      <c r="K16" s="54">
        <v>8.2899999999999991</v>
      </c>
      <c r="L16" s="17"/>
      <c r="M16" s="17" t="s">
        <v>12</v>
      </c>
      <c r="N16" s="17"/>
      <c r="O16" s="17" t="s">
        <v>12</v>
      </c>
      <c r="P16" s="16">
        <v>0</v>
      </c>
      <c r="Q16" s="16">
        <v>3</v>
      </c>
      <c r="R16" s="16">
        <v>27</v>
      </c>
      <c r="S16" s="16">
        <v>2</v>
      </c>
      <c r="T16" s="16">
        <v>10</v>
      </c>
      <c r="U16" s="16">
        <v>18</v>
      </c>
      <c r="V16" s="26"/>
      <c r="W16" s="87"/>
      <c r="X16" s="17"/>
      <c r="Y16" s="17" t="s">
        <v>14</v>
      </c>
      <c r="Z16" s="17" t="s">
        <v>14</v>
      </c>
      <c r="AA16" s="23">
        <f>IF(ISBLANK(#REF!),"",IF(K16&gt;5,ROUND(0.5*(K16-5),2),0))</f>
        <v>1.65</v>
      </c>
      <c r="AB16" s="23">
        <f>IF(ISBLANK(#REF!),"",IF(L16="ΝΑΙ",6,(IF(M16="ΝΑΙ",4,0))))</f>
        <v>4</v>
      </c>
      <c r="AC16" s="23">
        <f>IF(ISBLANK(#REF!),"",IF(E16="ΠΕ23",IF(N16="ΝΑΙ",3,(IF(O16="ΝΑΙ",2,0))),IF(N16="ΝΑΙ",3,(IF(O16="ΝΑΙ",2,0)))))</f>
        <v>2</v>
      </c>
      <c r="AD16" s="23">
        <f>IF(ISBLANK(#REF!),"",MAX(AB16:AC16))</f>
        <v>4</v>
      </c>
      <c r="AE16" s="23">
        <f>IF(ISBLANK(#REF!),"",MIN(3,0.5*INT((P16*12+Q16+ROUND(R16/30,0))/6)))</f>
        <v>0</v>
      </c>
      <c r="AF16" s="23">
        <f>IF(ISBLANK(#REF!),"",0.25*(S16*12+T16+ROUND(U16/30,0)))</f>
        <v>8.75</v>
      </c>
      <c r="AG16" s="27">
        <f>IF(ISBLANK(#REF!),"",IF(V16&gt;=67%,7,0))</f>
        <v>0</v>
      </c>
      <c r="AH16" s="27">
        <f>IF(ISBLANK(#REF!),"",IF(W16&gt;=1,7,0))</f>
        <v>0</v>
      </c>
      <c r="AI16" s="27">
        <f>IF(ISBLANK(#REF!),"",IF(X16="ΠΟΛΥΤΕΚΝΟΣ",7,IF(X16="ΤΡΙΤΕΚΝΟΣ",3,0)))</f>
        <v>0</v>
      </c>
      <c r="AJ16" s="27">
        <f>IF(ISBLANK(#REF!),"",MAX(AG16:AI16))</f>
        <v>0</v>
      </c>
      <c r="AK16" s="181">
        <f>IF(ISBLANK(#REF!),"",AA16+SUM(AD16:AF16,AJ16))</f>
        <v>14.4</v>
      </c>
    </row>
    <row r="17" spans="1:37" s="16" customFormat="1">
      <c r="A17" s="28">
        <f>IF(ISBLANK(#REF!),"",IF(ISNUMBER(A16),A16+1,1))</f>
        <v>7</v>
      </c>
      <c r="B17" s="16" t="s">
        <v>585</v>
      </c>
      <c r="C17" s="16" t="s">
        <v>290</v>
      </c>
      <c r="D17" s="16" t="s">
        <v>180</v>
      </c>
      <c r="E17" s="16" t="s">
        <v>39</v>
      </c>
      <c r="F17" s="16" t="s">
        <v>88</v>
      </c>
      <c r="G17" s="16" t="s">
        <v>15</v>
      </c>
      <c r="H17" s="16" t="s">
        <v>12</v>
      </c>
      <c r="I17" s="16" t="s">
        <v>11</v>
      </c>
      <c r="J17" s="90">
        <v>38617</v>
      </c>
      <c r="K17" s="54">
        <v>8.65</v>
      </c>
      <c r="L17" s="17"/>
      <c r="M17" s="17" t="s">
        <v>12</v>
      </c>
      <c r="N17" s="17"/>
      <c r="O17" s="17"/>
      <c r="P17" s="16">
        <v>0</v>
      </c>
      <c r="Q17" s="16">
        <v>3</v>
      </c>
      <c r="R17" s="16">
        <v>24</v>
      </c>
      <c r="S17" s="16">
        <v>2</v>
      </c>
      <c r="T17" s="16">
        <v>10</v>
      </c>
      <c r="U17" s="16">
        <v>0</v>
      </c>
      <c r="V17" s="26"/>
      <c r="W17" s="87"/>
      <c r="X17" s="17"/>
      <c r="Y17" s="17" t="s">
        <v>12</v>
      </c>
      <c r="Z17" s="17" t="s">
        <v>14</v>
      </c>
      <c r="AA17" s="23">
        <f>IF(ISBLANK(#REF!),"",IF(K17&gt;5,ROUND(0.5*(K17-5),2),0))</f>
        <v>1.83</v>
      </c>
      <c r="AB17" s="23">
        <f>IF(ISBLANK(#REF!),"",IF(L17="ΝΑΙ",6,(IF(M17="ΝΑΙ",4,0))))</f>
        <v>4</v>
      </c>
      <c r="AC17" s="23">
        <f>IF(ISBLANK(#REF!),"",IF(E17="ΠΕ23",IF(N17="ΝΑΙ",3,(IF(O17="ΝΑΙ",2,0))),IF(N17="ΝΑΙ",3,(IF(O17="ΝΑΙ",2,0)))))</f>
        <v>0</v>
      </c>
      <c r="AD17" s="23">
        <f>IF(ISBLANK(#REF!),"",MAX(AB17:AC17))</f>
        <v>4</v>
      </c>
      <c r="AE17" s="23">
        <f>IF(ISBLANK(#REF!),"",MIN(3,0.5*INT((P17*12+Q17+ROUND(R17/30,0))/6)))</f>
        <v>0</v>
      </c>
      <c r="AF17" s="23">
        <f>IF(ISBLANK(#REF!),"",0.25*(S17*12+T17+ROUND(U17/30,0)))</f>
        <v>8.5</v>
      </c>
      <c r="AG17" s="27">
        <f>IF(ISBLANK(#REF!),"",IF(V17&gt;=67%,7,0))</f>
        <v>0</v>
      </c>
      <c r="AH17" s="27">
        <f>IF(ISBLANK(#REF!),"",IF(W17&gt;=1,7,0))</f>
        <v>0</v>
      </c>
      <c r="AI17" s="27">
        <f>IF(ISBLANK(#REF!),"",IF(X17="ΠΟΛΥΤΕΚΝΟΣ",7,IF(X17="ΤΡΙΤΕΚΝΟΣ",3,0)))</f>
        <v>0</v>
      </c>
      <c r="AJ17" s="27">
        <f>IF(ISBLANK(#REF!),"",MAX(AG17:AI17))</f>
        <v>0</v>
      </c>
      <c r="AK17" s="181">
        <f>IF(ISBLANK(#REF!),"",AA17+SUM(AD17:AF17,AJ17))</f>
        <v>14.33</v>
      </c>
    </row>
    <row r="18" spans="1:37" s="16" customFormat="1">
      <c r="A18" s="28">
        <f>IF(ISBLANK(#REF!),"",IF(ISNUMBER(A17),A17+1,1))</f>
        <v>8</v>
      </c>
      <c r="B18" s="16" t="s">
        <v>213</v>
      </c>
      <c r="C18" s="16" t="s">
        <v>454</v>
      </c>
      <c r="D18" s="16" t="s">
        <v>167</v>
      </c>
      <c r="E18" s="16" t="s">
        <v>39</v>
      </c>
      <c r="F18" s="16" t="s">
        <v>88</v>
      </c>
      <c r="G18" s="16" t="s">
        <v>15</v>
      </c>
      <c r="H18" s="16" t="s">
        <v>12</v>
      </c>
      <c r="I18" s="16" t="s">
        <v>11</v>
      </c>
      <c r="J18" s="90">
        <v>38127</v>
      </c>
      <c r="K18" s="54">
        <v>8.65</v>
      </c>
      <c r="L18" s="17"/>
      <c r="M18" s="17" t="s">
        <v>12</v>
      </c>
      <c r="N18" s="17"/>
      <c r="O18" s="17" t="s">
        <v>12</v>
      </c>
      <c r="P18" s="16">
        <v>2</v>
      </c>
      <c r="Q18" s="16">
        <v>0</v>
      </c>
      <c r="R18" s="16">
        <v>18</v>
      </c>
      <c r="S18" s="16">
        <v>1</v>
      </c>
      <c r="T18" s="16">
        <v>9</v>
      </c>
      <c r="U18" s="16">
        <v>6</v>
      </c>
      <c r="V18" s="26"/>
      <c r="W18" s="87"/>
      <c r="X18" s="17"/>
      <c r="Y18" s="17" t="s">
        <v>14</v>
      </c>
      <c r="Z18" s="17" t="s">
        <v>14</v>
      </c>
      <c r="AA18" s="23">
        <f>IF(ISBLANK(#REF!),"",IF(K18&gt;5,ROUND(0.5*(K18-5),2),0))</f>
        <v>1.83</v>
      </c>
      <c r="AB18" s="23">
        <f>IF(ISBLANK(#REF!),"",IF(L18="ΝΑΙ",6,(IF(M18="ΝΑΙ",4,0))))</f>
        <v>4</v>
      </c>
      <c r="AC18" s="23">
        <f>IF(ISBLANK(#REF!),"",IF(E18="ΠΕ23",IF(N18="ΝΑΙ",3,(IF(O18="ΝΑΙ",2,0))),IF(N18="ΝΑΙ",3,(IF(O18="ΝΑΙ",2,0)))))</f>
        <v>2</v>
      </c>
      <c r="AD18" s="23">
        <f>IF(ISBLANK(#REF!),"",MAX(AB18:AC18))</f>
        <v>4</v>
      </c>
      <c r="AE18" s="23">
        <f>IF(ISBLANK(#REF!),"",MIN(3,0.5*INT((P18*12+Q18+ROUND(R18/30,0))/6)))</f>
        <v>2</v>
      </c>
      <c r="AF18" s="23">
        <f>IF(ISBLANK(#REF!),"",0.25*(S18*12+T18+ROUND(U18/30,0)))</f>
        <v>5.25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0</v>
      </c>
      <c r="AJ18" s="27">
        <f>IF(ISBLANK(#REF!),"",MAX(AG18:AI18))</f>
        <v>0</v>
      </c>
      <c r="AK18" s="181">
        <f>IF(ISBLANK(#REF!),"",AA18+SUM(AD18:AF18,AJ18))</f>
        <v>13.08</v>
      </c>
    </row>
    <row r="19" spans="1:37" s="16" customFormat="1">
      <c r="A19" s="28">
        <f>IF(ISBLANK(#REF!),"",IF(ISNUMBER(A18),A18+1,1))</f>
        <v>9</v>
      </c>
      <c r="B19" s="16" t="s">
        <v>631</v>
      </c>
      <c r="C19" s="16" t="s">
        <v>632</v>
      </c>
      <c r="D19" s="16" t="s">
        <v>245</v>
      </c>
      <c r="E19" s="16" t="s">
        <v>39</v>
      </c>
      <c r="F19" s="16" t="s">
        <v>88</v>
      </c>
      <c r="G19" s="16" t="s">
        <v>15</v>
      </c>
      <c r="H19" s="16" t="s">
        <v>12</v>
      </c>
      <c r="I19" s="16" t="s">
        <v>11</v>
      </c>
      <c r="J19" s="90">
        <v>37797</v>
      </c>
      <c r="K19" s="54">
        <v>7.3</v>
      </c>
      <c r="L19" s="17"/>
      <c r="M19" s="17" t="s">
        <v>12</v>
      </c>
      <c r="N19" s="17"/>
      <c r="O19" s="17"/>
      <c r="P19" s="16">
        <v>0</v>
      </c>
      <c r="Q19" s="16">
        <v>0</v>
      </c>
      <c r="R19" s="16">
        <v>0</v>
      </c>
      <c r="S19" s="16">
        <v>2</v>
      </c>
      <c r="T19" s="16">
        <v>6</v>
      </c>
      <c r="U19" s="16">
        <v>17</v>
      </c>
      <c r="V19" s="26"/>
      <c r="W19" s="87"/>
      <c r="X19" s="17"/>
      <c r="Y19" s="17" t="s">
        <v>12</v>
      </c>
      <c r="Z19" s="17" t="s">
        <v>14</v>
      </c>
      <c r="AA19" s="23">
        <f>IF(ISBLANK(#REF!),"",IF(K19&gt;5,ROUND(0.5*(K19-5),2),0))</f>
        <v>1.1499999999999999</v>
      </c>
      <c r="AB19" s="23">
        <f>IF(ISBLANK(#REF!),"",IF(L19="ΝΑΙ",6,(IF(M19="ΝΑΙ",4,0))))</f>
        <v>4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4</v>
      </c>
      <c r="AE19" s="23">
        <f>IF(ISBLANK(#REF!),"",MIN(3,0.5*INT((P19*12+Q19+ROUND(R19/30,0))/6)))</f>
        <v>0</v>
      </c>
      <c r="AF19" s="23">
        <f>IF(ISBLANK(#REF!),"",0.25*(S19*12+T19+ROUND(U19/30,0)))</f>
        <v>7.75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12.9</v>
      </c>
    </row>
    <row r="20" spans="1:37" s="16" customFormat="1">
      <c r="A20" s="28">
        <f>IF(ISBLANK(#REF!),"",IF(ISNUMBER(A19),A19+1,1))</f>
        <v>10</v>
      </c>
      <c r="B20" s="16" t="s">
        <v>595</v>
      </c>
      <c r="C20" s="16" t="s">
        <v>596</v>
      </c>
      <c r="D20" s="16" t="s">
        <v>367</v>
      </c>
      <c r="E20" s="16" t="s">
        <v>39</v>
      </c>
      <c r="F20" s="16" t="s">
        <v>88</v>
      </c>
      <c r="G20" s="16" t="s">
        <v>15</v>
      </c>
      <c r="H20" s="16" t="s">
        <v>12</v>
      </c>
      <c r="I20" s="16" t="s">
        <v>11</v>
      </c>
      <c r="J20" s="90">
        <v>37565</v>
      </c>
      <c r="K20" s="54">
        <v>8.64</v>
      </c>
      <c r="L20" s="17"/>
      <c r="M20" s="17" t="s">
        <v>12</v>
      </c>
      <c r="N20" s="17"/>
      <c r="O20" s="17"/>
      <c r="P20" s="16">
        <v>0</v>
      </c>
      <c r="Q20" s="16">
        <v>0</v>
      </c>
      <c r="R20" s="16">
        <v>0</v>
      </c>
      <c r="S20" s="16">
        <v>2</v>
      </c>
      <c r="T20" s="16">
        <v>4</v>
      </c>
      <c r="U20" s="16">
        <v>13</v>
      </c>
      <c r="V20" s="26"/>
      <c r="W20" s="87"/>
      <c r="X20" s="17"/>
      <c r="Y20" s="17" t="s">
        <v>14</v>
      </c>
      <c r="Z20" s="17" t="s">
        <v>14</v>
      </c>
      <c r="AA20" s="23">
        <f>IF(ISBLANK(#REF!),"",IF(K20&gt;5,ROUND(0.5*(K20-5),2),0))</f>
        <v>1.82</v>
      </c>
      <c r="AB20" s="23">
        <f>IF(ISBLANK(#REF!),"",IF(L20="ΝΑΙ",6,(IF(M20="ΝΑΙ",4,0))))</f>
        <v>4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4</v>
      </c>
      <c r="AE20" s="23">
        <f>IF(ISBLANK(#REF!),"",MIN(3,0.5*INT((P20*12+Q20+ROUND(R20/30,0))/6)))</f>
        <v>0</v>
      </c>
      <c r="AF20" s="23">
        <f>IF(ISBLANK(#REF!),"",0.25*(S20*12+T20+ROUND(U20/30,0)))</f>
        <v>7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12.82</v>
      </c>
    </row>
    <row r="21" spans="1:37" s="16" customFormat="1">
      <c r="A21" s="28">
        <f>IF(ISBLANK(#REF!),"",IF(ISNUMBER(A20),A20+1,1))</f>
        <v>11</v>
      </c>
      <c r="B21" s="16" t="s">
        <v>495</v>
      </c>
      <c r="C21" s="16" t="s">
        <v>496</v>
      </c>
      <c r="D21" s="16" t="s">
        <v>497</v>
      </c>
      <c r="E21" s="16" t="s">
        <v>39</v>
      </c>
      <c r="F21" s="16" t="s">
        <v>88</v>
      </c>
      <c r="G21" s="16" t="s">
        <v>15</v>
      </c>
      <c r="H21" s="16" t="s">
        <v>12</v>
      </c>
      <c r="I21" s="16" t="s">
        <v>11</v>
      </c>
      <c r="J21" s="90">
        <v>38996</v>
      </c>
      <c r="K21" s="54">
        <v>7.81</v>
      </c>
      <c r="L21" s="17"/>
      <c r="M21" s="17" t="s">
        <v>12</v>
      </c>
      <c r="N21" s="17"/>
      <c r="O21" s="17"/>
      <c r="P21" s="16">
        <v>0</v>
      </c>
      <c r="Q21" s="16">
        <v>0</v>
      </c>
      <c r="R21" s="16">
        <v>0</v>
      </c>
      <c r="S21" s="16">
        <v>2</v>
      </c>
      <c r="T21" s="16">
        <v>2</v>
      </c>
      <c r="U21" s="16">
        <v>11</v>
      </c>
      <c r="V21" s="26"/>
      <c r="W21" s="87"/>
      <c r="X21" s="17"/>
      <c r="Y21" s="17" t="s">
        <v>12</v>
      </c>
      <c r="Z21" s="17" t="s">
        <v>14</v>
      </c>
      <c r="AA21" s="23">
        <f>IF(ISBLANK(#REF!),"",IF(K21&gt;5,ROUND(0.5*(K21-5),2),0))</f>
        <v>1.41</v>
      </c>
      <c r="AB21" s="23">
        <f>IF(ISBLANK(#REF!),"",IF(L21="ΝΑΙ",6,(IF(M21="ΝΑΙ",4,0))))</f>
        <v>4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4</v>
      </c>
      <c r="AE21" s="23">
        <f>IF(ISBLANK(#REF!),"",MIN(3,0.5*INT((P21*12+Q21+ROUND(R21/30,0))/6)))</f>
        <v>0</v>
      </c>
      <c r="AF21" s="23">
        <f>IF(ISBLANK(#REF!),"",0.25*(S21*12+T21+ROUND(U21/30,0)))</f>
        <v>6.5</v>
      </c>
      <c r="AG21" s="27">
        <f>IF(ISBLANK(#REF!),"",IF(V21&gt;=67%,7,0))</f>
        <v>0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0</v>
      </c>
      <c r="AK21" s="181">
        <f>IF(ISBLANK(#REF!),"",AA21+SUM(AD21:AF21,AJ21))</f>
        <v>11.91</v>
      </c>
    </row>
    <row r="22" spans="1:37" s="16" customFormat="1">
      <c r="A22" s="28">
        <f>IF(ISBLANK(#REF!),"",IF(ISNUMBER(A21),A21+1,1))</f>
        <v>12</v>
      </c>
      <c r="B22" s="16" t="s">
        <v>654</v>
      </c>
      <c r="C22" s="16" t="s">
        <v>305</v>
      </c>
      <c r="D22" s="16" t="s">
        <v>655</v>
      </c>
      <c r="E22" s="16" t="s">
        <v>39</v>
      </c>
      <c r="F22" s="16" t="s">
        <v>88</v>
      </c>
      <c r="G22" s="16" t="s">
        <v>15</v>
      </c>
      <c r="H22" s="16" t="s">
        <v>12</v>
      </c>
      <c r="I22" s="16" t="s">
        <v>11</v>
      </c>
      <c r="J22" s="90">
        <v>38996</v>
      </c>
      <c r="K22" s="54">
        <v>7.86</v>
      </c>
      <c r="L22" s="17"/>
      <c r="M22" s="17" t="s">
        <v>12</v>
      </c>
      <c r="N22" s="17"/>
      <c r="O22" s="17" t="s">
        <v>12</v>
      </c>
      <c r="P22" s="16">
        <v>0</v>
      </c>
      <c r="Q22" s="16">
        <v>11</v>
      </c>
      <c r="R22" s="16">
        <v>15</v>
      </c>
      <c r="S22" s="16">
        <v>1</v>
      </c>
      <c r="T22" s="16">
        <v>9</v>
      </c>
      <c r="U22" s="16">
        <v>10</v>
      </c>
      <c r="V22" s="26"/>
      <c r="W22" s="87"/>
      <c r="X22" s="17"/>
      <c r="Y22" s="17" t="s">
        <v>14</v>
      </c>
      <c r="Z22" s="17" t="s">
        <v>14</v>
      </c>
      <c r="AA22" s="23">
        <f>IF(ISBLANK(#REF!),"",IF(K22&gt;5,ROUND(0.5*(K22-5),2),0))</f>
        <v>1.43</v>
      </c>
      <c r="AB22" s="23">
        <f>IF(ISBLANK(#REF!),"",IF(L22="ΝΑΙ",6,(IF(M22="ΝΑΙ",4,0))))</f>
        <v>4</v>
      </c>
      <c r="AC22" s="23">
        <f>IF(ISBLANK(#REF!),"",IF(E22="ΠΕ23",IF(N22="ΝΑΙ",3,(IF(O22="ΝΑΙ",2,0))),IF(N22="ΝΑΙ",3,(IF(O22="ΝΑΙ",2,0)))))</f>
        <v>2</v>
      </c>
      <c r="AD22" s="23">
        <f>IF(ISBLANK(#REF!),"",MAX(AB22:AC22))</f>
        <v>4</v>
      </c>
      <c r="AE22" s="23">
        <f>IF(ISBLANK(#REF!),"",MIN(3,0.5*INT((P22*12+Q22+ROUND(R22/30,0))/6)))</f>
        <v>1</v>
      </c>
      <c r="AF22" s="23">
        <f>IF(ISBLANK(#REF!),"",0.25*(S22*12+T22+ROUND(U22/30,0)))</f>
        <v>5.25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11.68</v>
      </c>
    </row>
    <row r="23" spans="1:37" s="16" customFormat="1">
      <c r="A23" s="28">
        <f>IF(ISBLANK(#REF!),"",IF(ISNUMBER(A22),A22+1,1))</f>
        <v>13</v>
      </c>
      <c r="B23" s="16" t="s">
        <v>602</v>
      </c>
      <c r="C23" s="16" t="s">
        <v>98</v>
      </c>
      <c r="D23" s="16" t="s">
        <v>603</v>
      </c>
      <c r="E23" s="16" t="s">
        <v>39</v>
      </c>
      <c r="F23" s="16" t="s">
        <v>88</v>
      </c>
      <c r="G23" s="16" t="s">
        <v>15</v>
      </c>
      <c r="H23" s="16" t="s">
        <v>12</v>
      </c>
      <c r="I23" s="16" t="s">
        <v>11</v>
      </c>
      <c r="J23" s="90">
        <v>37957</v>
      </c>
      <c r="K23" s="54">
        <v>8.33</v>
      </c>
      <c r="L23" s="17"/>
      <c r="M23" s="17" t="s">
        <v>12</v>
      </c>
      <c r="N23" s="17"/>
      <c r="O23" s="17"/>
      <c r="P23" s="16">
        <v>0</v>
      </c>
      <c r="Q23" s="16">
        <v>0</v>
      </c>
      <c r="R23" s="16">
        <v>0</v>
      </c>
      <c r="S23" s="16">
        <v>1</v>
      </c>
      <c r="T23" s="16">
        <v>8</v>
      </c>
      <c r="U23" s="16">
        <v>8</v>
      </c>
      <c r="V23" s="26"/>
      <c r="W23" s="87"/>
      <c r="X23" s="17"/>
      <c r="Y23" s="17" t="s">
        <v>14</v>
      </c>
      <c r="Z23" s="17" t="s">
        <v>14</v>
      </c>
      <c r="AA23" s="23">
        <f>IF(ISBLANK(#REF!),"",IF(K23&gt;5,ROUND(0.5*(K23-5),2),0))</f>
        <v>1.67</v>
      </c>
      <c r="AB23" s="23">
        <f>IF(ISBLANK(#REF!),"",IF(L23="ΝΑΙ",6,(IF(M23="ΝΑΙ",4,0))))</f>
        <v>4</v>
      </c>
      <c r="AC23" s="23">
        <f>IF(ISBLANK(#REF!),"",IF(E23="ΠΕ23",IF(N23="ΝΑΙ",3,(IF(O23="ΝΑΙ",2,0))),IF(N23="ΝΑΙ",3,(IF(O23="ΝΑΙ",2,0)))))</f>
        <v>0</v>
      </c>
      <c r="AD23" s="23">
        <f>IF(ISBLANK(#REF!),"",MAX(AB23:AC23))</f>
        <v>4</v>
      </c>
      <c r="AE23" s="23">
        <f>IF(ISBLANK(#REF!),"",MIN(3,0.5*INT((P23*12+Q23+ROUND(R23/30,0))/6)))</f>
        <v>0</v>
      </c>
      <c r="AF23" s="23">
        <f>IF(ISBLANK(#REF!),"",0.25*(S23*12+T23+ROUND(U23/30,0)))</f>
        <v>5</v>
      </c>
      <c r="AG23" s="27">
        <f>IF(ISBLANK(#REF!),"",IF(V23&gt;=67%,7,0))</f>
        <v>0</v>
      </c>
      <c r="AH23" s="27">
        <f>IF(ISBLANK(#REF!),"",IF(W23&gt;=1,7,0))</f>
        <v>0</v>
      </c>
      <c r="AI23" s="27">
        <f>IF(ISBLANK(#REF!),"",IF(X23="ΠΟΛΥΤΕΚΝΟΣ",7,IF(X23="ΤΡΙΤΕΚΝΟΣ",3,0)))</f>
        <v>0</v>
      </c>
      <c r="AJ23" s="27">
        <f>IF(ISBLANK(#REF!),"",MAX(AG23:AI23))</f>
        <v>0</v>
      </c>
      <c r="AK23" s="181">
        <f>IF(ISBLANK(#REF!),"",AA23+SUM(AD23:AF23,AJ23))</f>
        <v>10.67</v>
      </c>
    </row>
    <row r="24" spans="1:37" s="16" customFormat="1">
      <c r="A24" s="28">
        <f>IF(ISBLANK(#REF!),"",IF(ISNUMBER(A23),A23+1,1))</f>
        <v>14</v>
      </c>
      <c r="B24" s="16" t="s">
        <v>652</v>
      </c>
      <c r="C24" s="16" t="s">
        <v>328</v>
      </c>
      <c r="D24" s="16" t="s">
        <v>653</v>
      </c>
      <c r="E24" s="16" t="s">
        <v>39</v>
      </c>
      <c r="F24" s="16" t="s">
        <v>88</v>
      </c>
      <c r="G24" s="16" t="s">
        <v>15</v>
      </c>
      <c r="H24" s="16" t="s">
        <v>12</v>
      </c>
      <c r="I24" s="16" t="s">
        <v>11</v>
      </c>
      <c r="J24" s="90">
        <v>34519</v>
      </c>
      <c r="K24" s="54">
        <v>6.95</v>
      </c>
      <c r="L24" s="17"/>
      <c r="M24" s="17" t="s">
        <v>12</v>
      </c>
      <c r="N24" s="17"/>
      <c r="O24" s="17"/>
      <c r="P24" s="16">
        <v>0</v>
      </c>
      <c r="Q24" s="16">
        <v>5</v>
      </c>
      <c r="R24" s="16">
        <v>21</v>
      </c>
      <c r="S24" s="16">
        <v>1</v>
      </c>
      <c r="T24" s="16">
        <v>1</v>
      </c>
      <c r="U24" s="16">
        <v>4</v>
      </c>
      <c r="V24" s="26"/>
      <c r="W24" s="87"/>
      <c r="X24" s="17"/>
      <c r="Y24" s="17" t="s">
        <v>12</v>
      </c>
      <c r="Z24" s="17" t="s">
        <v>14</v>
      </c>
      <c r="AA24" s="23">
        <f>IF(ISBLANK(#REF!),"",IF(K24&gt;5,ROUND(0.5*(K24-5),2),0))</f>
        <v>0.98</v>
      </c>
      <c r="AB24" s="23">
        <f>IF(ISBLANK(#REF!),"",IF(L24="ΝΑΙ",6,(IF(M24="ΝΑΙ",4,0))))</f>
        <v>4</v>
      </c>
      <c r="AC24" s="23">
        <f>IF(ISBLANK(#REF!),"",IF(E24="ΠΕ23",IF(N24="ΝΑΙ",3,(IF(O24="ΝΑΙ",2,0))),IF(N24="ΝΑΙ",3,(IF(O24="ΝΑΙ",2,0)))))</f>
        <v>0</v>
      </c>
      <c r="AD24" s="23">
        <f>IF(ISBLANK(#REF!),"",MAX(AB24:AC24))</f>
        <v>4</v>
      </c>
      <c r="AE24" s="23">
        <f>IF(ISBLANK(#REF!),"",MIN(3,0.5*INT((P24*12+Q24+ROUND(R24/30,0))/6)))</f>
        <v>0.5</v>
      </c>
      <c r="AF24" s="23">
        <f>IF(ISBLANK(#REF!),"",0.25*(S24*12+T24+ROUND(U24/30,0)))</f>
        <v>3.25</v>
      </c>
      <c r="AG24" s="27">
        <f>IF(ISBLANK(#REF!),"",IF(V24&gt;=67%,7,0))</f>
        <v>0</v>
      </c>
      <c r="AH24" s="27">
        <f>IF(ISBLANK(#REF!),"",IF(W24&gt;=1,7,0))</f>
        <v>0</v>
      </c>
      <c r="AI24" s="27">
        <f>IF(ISBLANK(#REF!),"",IF(X24="ΠΟΛΥΤΕΚΝΟΣ",7,IF(X24="ΤΡΙΤΕΚΝΟΣ",3,0)))</f>
        <v>0</v>
      </c>
      <c r="AJ24" s="27">
        <f>IF(ISBLANK(#REF!),"",MAX(AG24:AI24))</f>
        <v>0</v>
      </c>
      <c r="AK24" s="181">
        <f>IF(ISBLANK(#REF!),"",AA24+SUM(AD24:AF24,AJ24))</f>
        <v>8.73</v>
      </c>
    </row>
    <row r="25" spans="1:37" s="16" customFormat="1">
      <c r="A25" s="28">
        <f>IF(ISBLANK(#REF!),"",IF(ISNUMBER(A24),A24+1,1))</f>
        <v>15</v>
      </c>
      <c r="B25" s="16" t="s">
        <v>561</v>
      </c>
      <c r="C25" s="16" t="s">
        <v>646</v>
      </c>
      <c r="D25" s="16" t="s">
        <v>647</v>
      </c>
      <c r="E25" s="16" t="s">
        <v>39</v>
      </c>
      <c r="F25" s="16" t="s">
        <v>88</v>
      </c>
      <c r="G25" s="16" t="s">
        <v>15</v>
      </c>
      <c r="H25" s="16" t="s">
        <v>12</v>
      </c>
      <c r="I25" s="16" t="s">
        <v>11</v>
      </c>
      <c r="J25" s="90">
        <v>38996</v>
      </c>
      <c r="K25" s="54">
        <v>7.88</v>
      </c>
      <c r="L25" s="17"/>
      <c r="M25" s="17" t="s">
        <v>12</v>
      </c>
      <c r="N25" s="17"/>
      <c r="O25" s="17"/>
      <c r="P25" s="16">
        <v>0</v>
      </c>
      <c r="Q25" s="16">
        <v>2</v>
      </c>
      <c r="R25" s="16">
        <v>17</v>
      </c>
      <c r="S25" s="16">
        <v>1</v>
      </c>
      <c r="T25" s="16">
        <v>1</v>
      </c>
      <c r="U25" s="16">
        <v>6</v>
      </c>
      <c r="V25" s="26"/>
      <c r="W25" s="87"/>
      <c r="X25" s="17"/>
      <c r="Y25" s="17" t="s">
        <v>14</v>
      </c>
      <c r="Z25" s="17" t="s">
        <v>14</v>
      </c>
      <c r="AA25" s="23">
        <f>IF(ISBLANK(#REF!),"",IF(K25&gt;5,ROUND(0.5*(K25-5),2),0))</f>
        <v>1.44</v>
      </c>
      <c r="AB25" s="23">
        <f>IF(ISBLANK(#REF!),"",IF(L25="ΝΑΙ",6,(IF(M25="ΝΑΙ",4,0))))</f>
        <v>4</v>
      </c>
      <c r="AC25" s="23">
        <f>IF(ISBLANK(#REF!),"",IF(E25="ΠΕ23",IF(N25="ΝΑΙ",3,(IF(O25="ΝΑΙ",2,0))),IF(N25="ΝΑΙ",3,(IF(O25="ΝΑΙ",2,0)))))</f>
        <v>0</v>
      </c>
      <c r="AD25" s="23">
        <f>IF(ISBLANK(#REF!),"",MAX(AB25:AC25))</f>
        <v>4</v>
      </c>
      <c r="AE25" s="23">
        <f>IF(ISBLANK(#REF!),"",MIN(3,0.5*INT((P25*12+Q25+ROUND(R25/30,0))/6)))</f>
        <v>0</v>
      </c>
      <c r="AF25" s="23">
        <f>IF(ISBLANK(#REF!),"",0.25*(S25*12+T25+ROUND(U25/30,0)))</f>
        <v>3.25</v>
      </c>
      <c r="AG25" s="27">
        <f>IF(ISBLANK(#REF!),"",IF(V25&gt;=67%,7,0))</f>
        <v>0</v>
      </c>
      <c r="AH25" s="27">
        <f>IF(ISBLANK(#REF!),"",IF(W25&gt;=1,7,0))</f>
        <v>0</v>
      </c>
      <c r="AI25" s="27">
        <f>IF(ISBLANK(#REF!),"",IF(X25="ΠΟΛΥΤΕΚΝΟΣ",7,IF(X25="ΤΡΙΤΕΚΝΟΣ",3,0)))</f>
        <v>0</v>
      </c>
      <c r="AJ25" s="27">
        <f>IF(ISBLANK(#REF!),"",MAX(AG25:AI25))</f>
        <v>0</v>
      </c>
      <c r="AK25" s="181">
        <f>IF(ISBLANK(#REF!),"",AA25+SUM(AD25:AF25,AJ25))</f>
        <v>8.69</v>
      </c>
    </row>
    <row r="26" spans="1:37" s="16" customFormat="1">
      <c r="A26" s="28">
        <f>IF(ISBLANK(#REF!),"",IF(ISNUMBER(A25),A25+1,1))</f>
        <v>16</v>
      </c>
      <c r="B26" s="16" t="s">
        <v>626</v>
      </c>
      <c r="C26" s="16" t="s">
        <v>109</v>
      </c>
      <c r="D26" s="16" t="s">
        <v>112</v>
      </c>
      <c r="E26" s="16" t="s">
        <v>39</v>
      </c>
      <c r="F26" s="16" t="s">
        <v>88</v>
      </c>
      <c r="G26" s="16" t="s">
        <v>15</v>
      </c>
      <c r="H26" s="16" t="s">
        <v>12</v>
      </c>
      <c r="I26" s="16" t="s">
        <v>11</v>
      </c>
      <c r="J26" s="90">
        <v>40250</v>
      </c>
      <c r="K26" s="54">
        <v>7.79</v>
      </c>
      <c r="L26" s="17"/>
      <c r="M26" s="17" t="s">
        <v>12</v>
      </c>
      <c r="N26" s="17"/>
      <c r="O26" s="17"/>
      <c r="P26" s="16">
        <v>0</v>
      </c>
      <c r="Q26" s="16">
        <v>5</v>
      </c>
      <c r="R26" s="16">
        <v>0</v>
      </c>
      <c r="S26" s="16">
        <v>1</v>
      </c>
      <c r="T26" s="16">
        <v>1</v>
      </c>
      <c r="U26" s="16">
        <v>13</v>
      </c>
      <c r="V26" s="26"/>
      <c r="W26" s="87"/>
      <c r="X26" s="17"/>
      <c r="Y26" s="17" t="s">
        <v>14</v>
      </c>
      <c r="Z26" s="17" t="s">
        <v>14</v>
      </c>
      <c r="AA26" s="23">
        <f>IF(ISBLANK(#REF!),"",IF(K26&gt;5,ROUND(0.5*(K26-5),2),0))</f>
        <v>1.4</v>
      </c>
      <c r="AB26" s="23">
        <f>IF(ISBLANK(#REF!),"",IF(L26="ΝΑΙ",6,(IF(M26="ΝΑΙ",4,0))))</f>
        <v>4</v>
      </c>
      <c r="AC26" s="23">
        <f>IF(ISBLANK(#REF!),"",IF(E26="ΠΕ23",IF(N26="ΝΑΙ",3,(IF(O26="ΝΑΙ",2,0))),IF(N26="ΝΑΙ",3,(IF(O26="ΝΑΙ",2,0)))))</f>
        <v>0</v>
      </c>
      <c r="AD26" s="23">
        <f>IF(ISBLANK(#REF!),"",MAX(AB26:AC26))</f>
        <v>4</v>
      </c>
      <c r="AE26" s="23">
        <f>IF(ISBLANK(#REF!),"",MIN(3,0.5*INT((P26*12+Q26+ROUND(R26/30,0))/6)))</f>
        <v>0</v>
      </c>
      <c r="AF26" s="23">
        <f>IF(ISBLANK(#REF!),"",0.25*(S26*12+T26+ROUND(U26/30,0)))</f>
        <v>3.25</v>
      </c>
      <c r="AG26" s="27">
        <f>IF(ISBLANK(#REF!),"",IF(V26&gt;=67%,7,0))</f>
        <v>0</v>
      </c>
      <c r="AH26" s="27">
        <f>IF(ISBLANK(#REF!),"",IF(W26&gt;=1,7,0))</f>
        <v>0</v>
      </c>
      <c r="AI26" s="27">
        <f>IF(ISBLANK(#REF!),"",IF(X26="ΠΟΛΥΤΕΚΝΟΣ",7,IF(X26="ΤΡΙΤΕΚΝΟΣ",3,0)))</f>
        <v>0</v>
      </c>
      <c r="AJ26" s="27">
        <f>IF(ISBLANK(#REF!),"",MAX(AG26:AI26))</f>
        <v>0</v>
      </c>
      <c r="AK26" s="181">
        <f>IF(ISBLANK(#REF!),"",AA26+SUM(AD26:AF26,AJ26))</f>
        <v>8.65</v>
      </c>
    </row>
    <row r="27" spans="1:37" s="16" customFormat="1">
      <c r="A27" s="28">
        <f>IF(ISBLANK(#REF!),"",IF(ISNUMBER(A26),A26+1,1))</f>
        <v>17</v>
      </c>
      <c r="B27" s="16" t="s">
        <v>668</v>
      </c>
      <c r="C27" s="16" t="s">
        <v>98</v>
      </c>
      <c r="D27" s="16" t="s">
        <v>112</v>
      </c>
      <c r="E27" s="16" t="s">
        <v>39</v>
      </c>
      <c r="F27" s="16" t="s">
        <v>88</v>
      </c>
      <c r="G27" s="16" t="s">
        <v>15</v>
      </c>
      <c r="H27" s="16" t="s">
        <v>12</v>
      </c>
      <c r="I27" s="16" t="s">
        <v>11</v>
      </c>
      <c r="J27" s="90">
        <v>38996</v>
      </c>
      <c r="K27" s="54">
        <v>7.74</v>
      </c>
      <c r="L27" s="17"/>
      <c r="M27" s="17" t="s">
        <v>12</v>
      </c>
      <c r="N27" s="17"/>
      <c r="O27" s="17"/>
      <c r="P27" s="16">
        <v>0</v>
      </c>
      <c r="Q27" s="16">
        <v>0</v>
      </c>
      <c r="R27" s="16">
        <v>0</v>
      </c>
      <c r="S27" s="16">
        <v>1</v>
      </c>
      <c r="T27" s="16">
        <v>1</v>
      </c>
      <c r="U27" s="16">
        <v>10</v>
      </c>
      <c r="V27" s="26"/>
      <c r="W27" s="87"/>
      <c r="X27" s="17"/>
      <c r="Y27" s="17" t="s">
        <v>14</v>
      </c>
      <c r="Z27" s="17" t="s">
        <v>14</v>
      </c>
      <c r="AA27" s="23">
        <f>IF(ISBLANK(#REF!),"",IF(K27&gt;5,ROUND(0.5*(K27-5),2),0))</f>
        <v>1.37</v>
      </c>
      <c r="AB27" s="23">
        <f>IF(ISBLANK(#REF!),"",IF(L27="ΝΑΙ",6,(IF(M27="ΝΑΙ",4,0))))</f>
        <v>4</v>
      </c>
      <c r="AC27" s="23">
        <f>IF(ISBLANK(#REF!),"",IF(E27="ΠΕ23",IF(N27="ΝΑΙ",3,(IF(O27="ΝΑΙ",2,0))),IF(N27="ΝΑΙ",3,(IF(O27="ΝΑΙ",2,0)))))</f>
        <v>0</v>
      </c>
      <c r="AD27" s="23">
        <f>IF(ISBLANK(#REF!),"",MAX(AB27:AC27))</f>
        <v>4</v>
      </c>
      <c r="AE27" s="23">
        <f>IF(ISBLANK(#REF!),"",MIN(3,0.5*INT((P27*12+Q27+ROUND(R27/30,0))/6)))</f>
        <v>0</v>
      </c>
      <c r="AF27" s="23">
        <f>IF(ISBLANK(#REF!),"",0.25*(S27*12+T27+ROUND(U27/30,0)))</f>
        <v>3.25</v>
      </c>
      <c r="AG27" s="27">
        <f>IF(ISBLANK(#REF!),"",IF(V27&gt;=67%,7,0))</f>
        <v>0</v>
      </c>
      <c r="AH27" s="27">
        <f>IF(ISBLANK(#REF!),"",IF(W27&gt;=1,7,0))</f>
        <v>0</v>
      </c>
      <c r="AI27" s="27">
        <f>IF(ISBLANK(#REF!),"",IF(X27="ΠΟΛΥΤΕΚΝΟΣ",7,IF(X27="ΤΡΙΤΕΚΝΟΣ",3,0)))</f>
        <v>0</v>
      </c>
      <c r="AJ27" s="27">
        <f>IF(ISBLANK(#REF!),"",MAX(AG27:AI27))</f>
        <v>0</v>
      </c>
      <c r="AK27" s="181">
        <f>IF(ISBLANK(#REF!),"",AA27+SUM(AD27:AF27,AJ27))</f>
        <v>8.620000000000001</v>
      </c>
    </row>
    <row r="28" spans="1:37" s="16" customFormat="1">
      <c r="A28" s="28">
        <f>IF(ISBLANK(#REF!),"",IF(ISNUMBER(A27),A27+1,1))</f>
        <v>18</v>
      </c>
      <c r="B28" s="16" t="s">
        <v>622</v>
      </c>
      <c r="C28" s="16" t="s">
        <v>623</v>
      </c>
      <c r="D28" s="16" t="s">
        <v>144</v>
      </c>
      <c r="E28" s="16" t="s">
        <v>39</v>
      </c>
      <c r="F28" s="16" t="s">
        <v>88</v>
      </c>
      <c r="G28" s="16" t="s">
        <v>15</v>
      </c>
      <c r="H28" s="16" t="s">
        <v>12</v>
      </c>
      <c r="I28" s="16" t="s">
        <v>11</v>
      </c>
      <c r="J28" s="90">
        <v>39535</v>
      </c>
      <c r="K28" s="54">
        <v>7.96</v>
      </c>
      <c r="L28" s="17"/>
      <c r="M28" s="17" t="s">
        <v>12</v>
      </c>
      <c r="N28" s="17"/>
      <c r="O28" s="17"/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2</v>
      </c>
      <c r="V28" s="26"/>
      <c r="W28" s="87"/>
      <c r="X28" s="17"/>
      <c r="Y28" s="17" t="s">
        <v>14</v>
      </c>
      <c r="Z28" s="17" t="s">
        <v>14</v>
      </c>
      <c r="AA28" s="23">
        <f>IF(ISBLANK(#REF!),"",IF(K28&gt;5,ROUND(0.5*(K28-5),2),0))</f>
        <v>1.48</v>
      </c>
      <c r="AB28" s="23">
        <f>IF(ISBLANK(#REF!),"",IF(L28="ΝΑΙ",6,(IF(M28="ΝΑΙ",4,0))))</f>
        <v>4</v>
      </c>
      <c r="AC28" s="23">
        <f>IF(ISBLANK(#REF!),"",IF(E28="ΠΕ23",IF(N28="ΝΑΙ",3,(IF(O28="ΝΑΙ",2,0))),IF(N28="ΝΑΙ",3,(IF(O28="ΝΑΙ",2,0)))))</f>
        <v>0</v>
      </c>
      <c r="AD28" s="23">
        <f>IF(ISBLANK(#REF!),"",MAX(AB28:AC28))</f>
        <v>4</v>
      </c>
      <c r="AE28" s="23">
        <f>IF(ISBLANK(#REF!),"",MIN(3,0.5*INT((P28*12+Q28+ROUND(R28/30,0))/6)))</f>
        <v>0</v>
      </c>
      <c r="AF28" s="23">
        <f>IF(ISBLANK(#REF!),"",0.25*(S28*12+T28+ROUND(U28/30,0)))</f>
        <v>3</v>
      </c>
      <c r="AG28" s="27">
        <f>IF(ISBLANK(#REF!),"",IF(V28&gt;=67%,7,0))</f>
        <v>0</v>
      </c>
      <c r="AH28" s="27">
        <f>IF(ISBLANK(#REF!),"",IF(W28&gt;=1,7,0))</f>
        <v>0</v>
      </c>
      <c r="AI28" s="27">
        <f>IF(ISBLANK(#REF!),"",IF(X28="ΠΟΛΥΤΕΚΝΟΣ",7,IF(X28="ΤΡΙΤΕΚΝΟΣ",3,0)))</f>
        <v>0</v>
      </c>
      <c r="AJ28" s="27">
        <f>IF(ISBLANK(#REF!),"",MAX(AG28:AI28))</f>
        <v>0</v>
      </c>
      <c r="AK28" s="181">
        <f>IF(ISBLANK(#REF!),"",AA28+SUM(AD28:AF28,AJ28))</f>
        <v>8.48</v>
      </c>
    </row>
    <row r="29" spans="1:37" s="16" customFormat="1">
      <c r="A29" s="107">
        <f>IF(ISBLANK(#REF!),"",IF(ISNUMBER(A28),A28+1,1))</f>
        <v>19</v>
      </c>
      <c r="B29" s="162" t="s">
        <v>628</v>
      </c>
      <c r="C29" s="163" t="s">
        <v>195</v>
      </c>
      <c r="D29" s="163" t="s">
        <v>127</v>
      </c>
      <c r="E29" s="163" t="s">
        <v>39</v>
      </c>
      <c r="F29" s="163" t="s">
        <v>88</v>
      </c>
      <c r="G29" s="163" t="s">
        <v>15</v>
      </c>
      <c r="H29" s="163" t="s">
        <v>12</v>
      </c>
      <c r="I29" s="163" t="s">
        <v>11</v>
      </c>
      <c r="J29" s="164">
        <v>40899</v>
      </c>
      <c r="K29" s="165">
        <v>7.57</v>
      </c>
      <c r="L29" s="166"/>
      <c r="M29" s="166" t="s">
        <v>12</v>
      </c>
      <c r="N29" s="166"/>
      <c r="O29" s="166"/>
      <c r="P29" s="163">
        <v>0</v>
      </c>
      <c r="Q29" s="163">
        <v>0</v>
      </c>
      <c r="R29" s="163">
        <v>0</v>
      </c>
      <c r="S29" s="163">
        <v>1</v>
      </c>
      <c r="T29" s="163">
        <v>0</v>
      </c>
      <c r="U29" s="163">
        <v>13</v>
      </c>
      <c r="V29" s="167"/>
      <c r="W29" s="168"/>
      <c r="X29" s="166"/>
      <c r="Y29" s="166" t="s">
        <v>14</v>
      </c>
      <c r="Z29" s="166" t="s">
        <v>14</v>
      </c>
      <c r="AA29" s="108">
        <f>IF(ISBLANK(#REF!),"",IF(K29&gt;5,ROUND(0.5*(K29-5),2),0))</f>
        <v>1.29</v>
      </c>
      <c r="AB29" s="108">
        <f>IF(ISBLANK(#REF!),"",IF(L29="ΝΑΙ",6,(IF(M29="ΝΑΙ",4,0))))</f>
        <v>4</v>
      </c>
      <c r="AC29" s="108">
        <f>IF(ISBLANK(#REF!),"",IF(E29="ΠΕ23",IF(N29="ΝΑΙ",3,(IF(O29="ΝΑΙ",2,0))),IF(N29="ΝΑΙ",3,(IF(O29="ΝΑΙ",2,0)))))</f>
        <v>0</v>
      </c>
      <c r="AD29" s="108">
        <f>IF(ISBLANK(#REF!),"",MAX(AB29:AC29))</f>
        <v>4</v>
      </c>
      <c r="AE29" s="108">
        <f>IF(ISBLANK(#REF!),"",MIN(3,0.5*INT((P29*12+Q29+ROUND(R29/30,0))/6)))</f>
        <v>0</v>
      </c>
      <c r="AF29" s="108">
        <f>IF(ISBLANK(#REF!),"",0.25*(S29*12+T29+ROUND(U29/30,0)))</f>
        <v>3</v>
      </c>
      <c r="AG29" s="109">
        <f>IF(ISBLANK(#REF!),"",IF(V29&gt;=67%,7,0))</f>
        <v>0</v>
      </c>
      <c r="AH29" s="109">
        <f>IF(ISBLANK(#REF!),"",IF(W29&gt;=1,7,0))</f>
        <v>0</v>
      </c>
      <c r="AI29" s="109">
        <f>IF(ISBLANK(#REF!),"",IF(X29="ΠΟΛΥΤΕΚΝΟΣ",7,IF(X29="ΤΡΙΤΕΚΝΟΣ",3,0)))</f>
        <v>0</v>
      </c>
      <c r="AJ29" s="109">
        <f>IF(ISBLANK(#REF!),"",MAX(AG29:AI29))</f>
        <v>0</v>
      </c>
      <c r="AK29" s="205">
        <f>IF(ISBLANK(#REF!),"",AA29+SUM(AD29:AF29,AJ29))</f>
        <v>8.2899999999999991</v>
      </c>
    </row>
    <row r="30" spans="1:37" s="134" customFormat="1">
      <c r="A30" s="115">
        <f>IF(ISBLANK(#REF!),"",IF(ISNUMBER(A29),A29+1,1))</f>
        <v>20</v>
      </c>
      <c r="B30" s="134" t="s">
        <v>612</v>
      </c>
      <c r="C30" s="134" t="s">
        <v>116</v>
      </c>
      <c r="D30" s="134" t="s">
        <v>107</v>
      </c>
      <c r="E30" s="134" t="s">
        <v>39</v>
      </c>
      <c r="F30" s="134" t="s">
        <v>88</v>
      </c>
      <c r="G30" s="134" t="s">
        <v>15</v>
      </c>
      <c r="H30" s="134" t="s">
        <v>12</v>
      </c>
      <c r="I30" s="134" t="s">
        <v>11</v>
      </c>
      <c r="J30" s="135">
        <v>38184</v>
      </c>
      <c r="K30" s="136">
        <v>7.76</v>
      </c>
      <c r="L30" s="137" t="s">
        <v>12</v>
      </c>
      <c r="M30" s="137"/>
      <c r="N30" s="137"/>
      <c r="O30" s="137"/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8"/>
      <c r="W30" s="139"/>
      <c r="X30" s="137"/>
      <c r="Y30" s="137" t="s">
        <v>14</v>
      </c>
      <c r="Z30" s="137" t="s">
        <v>14</v>
      </c>
      <c r="AA30" s="131">
        <f>IF(ISBLANK(#REF!),"",IF(K30&gt;5,ROUND(0.5*(K30-5),2),0))</f>
        <v>1.38</v>
      </c>
      <c r="AB30" s="131">
        <f>IF(ISBLANK(#REF!),"",IF(L30="ΝΑΙ",6,(IF(M30="ΝΑΙ",4,0))))</f>
        <v>6</v>
      </c>
      <c r="AC30" s="131">
        <f>IF(ISBLANK(#REF!),"",IF(E30="ΠΕ23",IF(N30="ΝΑΙ",3,(IF(O30="ΝΑΙ",2,0))),IF(N30="ΝΑΙ",3,(IF(O30="ΝΑΙ",2,0)))))</f>
        <v>0</v>
      </c>
      <c r="AD30" s="131">
        <f>IF(ISBLANK(#REF!),"",MAX(AB30:AC30))</f>
        <v>6</v>
      </c>
      <c r="AE30" s="131">
        <f>IF(ISBLANK(#REF!),"",MIN(3,0.5*INT((P30*12+Q30+ROUND(R30/30,0))/6)))</f>
        <v>0</v>
      </c>
      <c r="AF30" s="131">
        <f>IF(ISBLANK(#REF!),"",0.25*(S30*12+T30+ROUND(U30/30,0)))</f>
        <v>0</v>
      </c>
      <c r="AG30" s="132">
        <f>IF(ISBLANK(#REF!),"",IF(V30&gt;=67%,7,0))</f>
        <v>0</v>
      </c>
      <c r="AH30" s="132">
        <f>IF(ISBLANK(#REF!),"",IF(W30&gt;=1,7,0))</f>
        <v>0</v>
      </c>
      <c r="AI30" s="132">
        <f>IF(ISBLANK(#REF!),"",IF(X30="ΠΟΛΥΤΕΚΝΟΣ",7,IF(X30="ΤΡΙΤΕΚΝΟΣ",3,0)))</f>
        <v>0</v>
      </c>
      <c r="AJ30" s="132">
        <f>IF(ISBLANK(#REF!),"",MAX(AG30:AI30))</f>
        <v>0</v>
      </c>
      <c r="AK30" s="187">
        <f>IF(ISBLANK(#REF!),"",AA30+SUM(AD30:AF30,AJ30))</f>
        <v>7.38</v>
      </c>
    </row>
    <row r="31" spans="1:37" s="134" customFormat="1">
      <c r="A31" s="115">
        <f>IF(ISBLANK(#REF!),"",IF(ISNUMBER(A30),A30+1,1))</f>
        <v>21</v>
      </c>
      <c r="B31" s="134" t="s">
        <v>473</v>
      </c>
      <c r="C31" s="134" t="s">
        <v>120</v>
      </c>
      <c r="D31" s="134" t="s">
        <v>301</v>
      </c>
      <c r="E31" s="134" t="s">
        <v>39</v>
      </c>
      <c r="F31" s="134" t="s">
        <v>88</v>
      </c>
      <c r="G31" s="134" t="s">
        <v>15</v>
      </c>
      <c r="H31" s="134" t="s">
        <v>12</v>
      </c>
      <c r="I31" s="134" t="s">
        <v>11</v>
      </c>
      <c r="J31" s="135">
        <v>41100</v>
      </c>
      <c r="K31" s="136">
        <v>6.92</v>
      </c>
      <c r="L31" s="137"/>
      <c r="M31" s="137" t="s">
        <v>12</v>
      </c>
      <c r="N31" s="137"/>
      <c r="O31" s="137"/>
      <c r="P31" s="134">
        <v>0</v>
      </c>
      <c r="Q31" s="134">
        <v>11</v>
      </c>
      <c r="R31" s="134">
        <v>16</v>
      </c>
      <c r="S31" s="134">
        <v>0</v>
      </c>
      <c r="T31" s="134">
        <v>5</v>
      </c>
      <c r="U31" s="134">
        <v>5</v>
      </c>
      <c r="V31" s="138"/>
      <c r="W31" s="139"/>
      <c r="X31" s="137"/>
      <c r="Y31" s="137" t="s">
        <v>14</v>
      </c>
      <c r="Z31" s="137" t="s">
        <v>14</v>
      </c>
      <c r="AA31" s="131">
        <f>IF(ISBLANK(#REF!),"",IF(K31&gt;5,ROUND(0.5*(K31-5),2),0))</f>
        <v>0.96</v>
      </c>
      <c r="AB31" s="131">
        <f>IF(ISBLANK(#REF!),"",IF(L31="ΝΑΙ",6,(IF(M31="ΝΑΙ",4,0))))</f>
        <v>4</v>
      </c>
      <c r="AC31" s="131">
        <f>IF(ISBLANK(#REF!),"",IF(E31="ΠΕ23",IF(N31="ΝΑΙ",3,(IF(O31="ΝΑΙ",2,0))),IF(N31="ΝΑΙ",3,(IF(O31="ΝΑΙ",2,0)))))</f>
        <v>0</v>
      </c>
      <c r="AD31" s="131">
        <f>IF(ISBLANK(#REF!),"",MAX(AB31:AC31))</f>
        <v>4</v>
      </c>
      <c r="AE31" s="131">
        <f>IF(ISBLANK(#REF!),"",MIN(3,0.5*INT((P31*12+Q31+ROUND(R31/30,0))/6)))</f>
        <v>1</v>
      </c>
      <c r="AF31" s="131">
        <f>IF(ISBLANK(#REF!),"",0.25*(S31*12+T31+ROUND(U31/30,0)))</f>
        <v>1.25</v>
      </c>
      <c r="AG31" s="132">
        <f>IF(ISBLANK(#REF!),"",IF(V31&gt;=67%,7,0))</f>
        <v>0</v>
      </c>
      <c r="AH31" s="132">
        <f>IF(ISBLANK(#REF!),"",IF(W31&gt;=1,7,0))</f>
        <v>0</v>
      </c>
      <c r="AI31" s="132">
        <f>IF(ISBLANK(#REF!),"",IF(X31="ΠΟΛΥΤΕΚΝΟΣ",7,IF(X31="ΤΡΙΤΕΚΝΟΣ",3,0)))</f>
        <v>0</v>
      </c>
      <c r="AJ31" s="132">
        <f>IF(ISBLANK(#REF!),"",MAX(AG31:AI31))</f>
        <v>0</v>
      </c>
      <c r="AK31" s="187">
        <f>IF(ISBLANK(#REF!),"",AA31+SUM(AD31:AF31,AJ31))</f>
        <v>7.21</v>
      </c>
    </row>
    <row r="32" spans="1:37" s="134" customFormat="1">
      <c r="A32" s="115">
        <f>IF(ISBLANK(#REF!),"",IF(ISNUMBER(A31),A31+1,1))</f>
        <v>22</v>
      </c>
      <c r="B32" s="134" t="s">
        <v>474</v>
      </c>
      <c r="C32" s="134" t="s">
        <v>290</v>
      </c>
      <c r="D32" s="134" t="s">
        <v>475</v>
      </c>
      <c r="E32" s="134" t="s">
        <v>39</v>
      </c>
      <c r="F32" s="134" t="s">
        <v>88</v>
      </c>
      <c r="G32" s="134" t="s">
        <v>15</v>
      </c>
      <c r="H32" s="134" t="s">
        <v>12</v>
      </c>
      <c r="I32" s="134" t="s">
        <v>11</v>
      </c>
      <c r="J32" s="135">
        <v>39650</v>
      </c>
      <c r="K32" s="136">
        <v>6.67</v>
      </c>
      <c r="L32" s="137"/>
      <c r="M32" s="137" t="s">
        <v>12</v>
      </c>
      <c r="N32" s="137"/>
      <c r="O32" s="137"/>
      <c r="P32" s="134">
        <v>0</v>
      </c>
      <c r="Q32" s="134">
        <v>0</v>
      </c>
      <c r="R32" s="134">
        <v>0</v>
      </c>
      <c r="S32" s="134">
        <v>0</v>
      </c>
      <c r="T32" s="134">
        <v>6</v>
      </c>
      <c r="U32" s="134">
        <v>29</v>
      </c>
      <c r="V32" s="138"/>
      <c r="W32" s="139"/>
      <c r="X32" s="137"/>
      <c r="Y32" s="137" t="s">
        <v>12</v>
      </c>
      <c r="Z32" s="137" t="s">
        <v>14</v>
      </c>
      <c r="AA32" s="131">
        <f>IF(ISBLANK(#REF!),"",IF(K32&gt;5,ROUND(0.5*(K32-5),2),0))</f>
        <v>0.84</v>
      </c>
      <c r="AB32" s="131">
        <f>IF(ISBLANK(#REF!),"",IF(L32="ΝΑΙ",6,(IF(M32="ΝΑΙ",4,0))))</f>
        <v>4</v>
      </c>
      <c r="AC32" s="131">
        <f>IF(ISBLANK(#REF!),"",IF(E32="ΠΕ23",IF(N32="ΝΑΙ",3,(IF(O32="ΝΑΙ",2,0))),IF(N32="ΝΑΙ",3,(IF(O32="ΝΑΙ",2,0)))))</f>
        <v>0</v>
      </c>
      <c r="AD32" s="131">
        <f>IF(ISBLANK(#REF!),"",MAX(AB32:AC32))</f>
        <v>4</v>
      </c>
      <c r="AE32" s="131">
        <f>IF(ISBLANK(#REF!),"",MIN(3,0.5*INT((P32*12+Q32+ROUND(R32/30,0))/6)))</f>
        <v>0</v>
      </c>
      <c r="AF32" s="131">
        <f>IF(ISBLANK(#REF!),"",0.25*(S32*12+T32+ROUND(U32/30,0)))</f>
        <v>1.75</v>
      </c>
      <c r="AG32" s="132">
        <f>IF(ISBLANK(#REF!),"",IF(V32&gt;=67%,7,0))</f>
        <v>0</v>
      </c>
      <c r="AH32" s="132">
        <f>IF(ISBLANK(#REF!),"",IF(W32&gt;=1,7,0))</f>
        <v>0</v>
      </c>
      <c r="AI32" s="132">
        <f>IF(ISBLANK(#REF!),"",IF(X32="ΠΟΛΥΤΕΚΝΟΣ",7,IF(X32="ΤΡΙΤΕΚΝΟΣ",3,0)))</f>
        <v>0</v>
      </c>
      <c r="AJ32" s="132">
        <f>IF(ISBLANK(#REF!),"",MAX(AG32:AI32))</f>
        <v>0</v>
      </c>
      <c r="AK32" s="187">
        <f>IF(ISBLANK(#REF!),"",AA32+SUM(AD32:AF32,AJ32))</f>
        <v>6.59</v>
      </c>
    </row>
    <row r="33" spans="1:37" s="134" customFormat="1">
      <c r="A33" s="115">
        <f>IF(ISBLANK(#REF!),"",IF(ISNUMBER(A32),A32+1,1))</f>
        <v>23</v>
      </c>
      <c r="B33" s="134" t="s">
        <v>608</v>
      </c>
      <c r="C33" s="134" t="s">
        <v>98</v>
      </c>
      <c r="D33" s="134" t="s">
        <v>107</v>
      </c>
      <c r="E33" s="134" t="s">
        <v>39</v>
      </c>
      <c r="F33" s="134" t="s">
        <v>88</v>
      </c>
      <c r="G33" s="134" t="s">
        <v>15</v>
      </c>
      <c r="H33" s="134" t="s">
        <v>12</v>
      </c>
      <c r="I33" s="134" t="s">
        <v>11</v>
      </c>
      <c r="J33" s="135">
        <v>40222</v>
      </c>
      <c r="K33" s="136">
        <v>7.16</v>
      </c>
      <c r="L33" s="137"/>
      <c r="M33" s="137" t="s">
        <v>12</v>
      </c>
      <c r="N33" s="137"/>
      <c r="O33" s="137"/>
      <c r="P33" s="134">
        <v>0</v>
      </c>
      <c r="Q33" s="134">
        <v>5</v>
      </c>
      <c r="R33" s="134">
        <v>14</v>
      </c>
      <c r="S33" s="134">
        <v>0</v>
      </c>
      <c r="T33" s="134">
        <v>5</v>
      </c>
      <c r="U33" s="134">
        <v>4</v>
      </c>
      <c r="V33" s="138"/>
      <c r="W33" s="139"/>
      <c r="X33" s="137"/>
      <c r="Y33" s="137" t="s">
        <v>14</v>
      </c>
      <c r="Z33" s="137" t="s">
        <v>14</v>
      </c>
      <c r="AA33" s="131">
        <f>IF(ISBLANK(#REF!),"",IF(K33&gt;5,ROUND(0.5*(K33-5),2),0))</f>
        <v>1.08</v>
      </c>
      <c r="AB33" s="131">
        <f>IF(ISBLANK(#REF!),"",IF(L33="ΝΑΙ",6,(IF(M33="ΝΑΙ",4,0))))</f>
        <v>4</v>
      </c>
      <c r="AC33" s="131">
        <f>IF(ISBLANK(#REF!),"",IF(E33="ΠΕ23",IF(N33="ΝΑΙ",3,(IF(O33="ΝΑΙ",2,0))),IF(N33="ΝΑΙ",3,(IF(O33="ΝΑΙ",2,0)))))</f>
        <v>0</v>
      </c>
      <c r="AD33" s="131">
        <f>IF(ISBLANK(#REF!),"",MAX(AB33:AC33))</f>
        <v>4</v>
      </c>
      <c r="AE33" s="131">
        <f>IF(ISBLANK(#REF!),"",MIN(3,0.5*INT((P33*12+Q33+ROUND(R33/30,0))/6)))</f>
        <v>0</v>
      </c>
      <c r="AF33" s="131">
        <f>IF(ISBLANK(#REF!),"",0.25*(S33*12+T33+ROUND(U33/30,0)))</f>
        <v>1.25</v>
      </c>
      <c r="AG33" s="132">
        <f>IF(ISBLANK(#REF!),"",IF(V33&gt;=67%,7,0))</f>
        <v>0</v>
      </c>
      <c r="AH33" s="132">
        <f>IF(ISBLANK(#REF!),"",IF(W33&gt;=1,7,0))</f>
        <v>0</v>
      </c>
      <c r="AI33" s="132">
        <f>IF(ISBLANK(#REF!),"",IF(X33="ΠΟΛΥΤΕΚΝΟΣ",7,IF(X33="ΤΡΙΤΕΚΝΟΣ",3,0)))</f>
        <v>0</v>
      </c>
      <c r="AJ33" s="132">
        <f>IF(ISBLANK(#REF!),"",MAX(AG33:AI33))</f>
        <v>0</v>
      </c>
      <c r="AK33" s="187">
        <f>IF(ISBLANK(#REF!),"",AA33+SUM(AD33:AF33,AJ33))</f>
        <v>6.33</v>
      </c>
    </row>
    <row r="34" spans="1:37" s="134" customFormat="1">
      <c r="A34" s="115">
        <f>IF(ISBLANK(#REF!),"",IF(ISNUMBER(A33),A33+1,1))</f>
        <v>24</v>
      </c>
      <c r="B34" s="134" t="s">
        <v>493</v>
      </c>
      <c r="C34" s="134" t="s">
        <v>116</v>
      </c>
      <c r="D34" s="134" t="s">
        <v>147</v>
      </c>
      <c r="E34" s="134" t="s">
        <v>39</v>
      </c>
      <c r="F34" s="134" t="s">
        <v>88</v>
      </c>
      <c r="G34" s="134" t="s">
        <v>15</v>
      </c>
      <c r="H34" s="134" t="s">
        <v>12</v>
      </c>
      <c r="I34" s="134" t="s">
        <v>11</v>
      </c>
      <c r="J34" s="135">
        <v>38996</v>
      </c>
      <c r="K34" s="136">
        <v>8.56</v>
      </c>
      <c r="L34" s="137"/>
      <c r="M34" s="137" t="s">
        <v>12</v>
      </c>
      <c r="N34" s="137"/>
      <c r="O34" s="137"/>
      <c r="P34" s="134">
        <v>0</v>
      </c>
      <c r="Q34" s="134">
        <v>10</v>
      </c>
      <c r="R34" s="134">
        <v>0</v>
      </c>
      <c r="S34" s="134">
        <v>0</v>
      </c>
      <c r="T34" s="134">
        <v>0</v>
      </c>
      <c r="U34" s="134">
        <v>0</v>
      </c>
      <c r="V34" s="138"/>
      <c r="W34" s="139"/>
      <c r="X34" s="137"/>
      <c r="Y34" s="137" t="s">
        <v>14</v>
      </c>
      <c r="Z34" s="137" t="s">
        <v>14</v>
      </c>
      <c r="AA34" s="131">
        <f>IF(ISBLANK(#REF!),"",IF(K34&gt;5,ROUND(0.5*(K34-5),2),0))</f>
        <v>1.78</v>
      </c>
      <c r="AB34" s="131">
        <f>IF(ISBLANK(#REF!),"",IF(L34="ΝΑΙ",6,(IF(M34="ΝΑΙ",4,0))))</f>
        <v>4</v>
      </c>
      <c r="AC34" s="131">
        <f>IF(ISBLANK(#REF!),"",IF(E34="ΠΕ23",IF(N34="ΝΑΙ",3,(IF(O34="ΝΑΙ",2,0))),IF(N34="ΝΑΙ",3,(IF(O34="ΝΑΙ",2,0)))))</f>
        <v>0</v>
      </c>
      <c r="AD34" s="131">
        <f>IF(ISBLANK(#REF!),"",MAX(AB34:AC34))</f>
        <v>4</v>
      </c>
      <c r="AE34" s="131">
        <f>IF(ISBLANK(#REF!),"",MIN(3,0.5*INT((P34*12+Q34+ROUND(R34/30,0))/6)))</f>
        <v>0.5</v>
      </c>
      <c r="AF34" s="131">
        <f>IF(ISBLANK(#REF!),"",0.25*(S34*12+T34+ROUND(U34/30,0)))</f>
        <v>0</v>
      </c>
      <c r="AG34" s="132">
        <f>IF(ISBLANK(#REF!),"",IF(V34&gt;=67%,7,0))</f>
        <v>0</v>
      </c>
      <c r="AH34" s="132">
        <f>IF(ISBLANK(#REF!),"",IF(W34&gt;=1,7,0))</f>
        <v>0</v>
      </c>
      <c r="AI34" s="132">
        <f>IF(ISBLANK(#REF!),"",IF(X34="ΠΟΛΥΤΕΚΝΟΣ",7,IF(X34="ΤΡΙΤΕΚΝΟΣ",3,0)))</f>
        <v>0</v>
      </c>
      <c r="AJ34" s="132">
        <f>IF(ISBLANK(#REF!),"",MAX(AG34:AI34))</f>
        <v>0</v>
      </c>
      <c r="AK34" s="187">
        <f>IF(ISBLANK(#REF!),"",AA34+SUM(AD34:AF34,AJ34))</f>
        <v>6.28</v>
      </c>
    </row>
    <row r="35" spans="1:37" s="134" customFormat="1">
      <c r="A35" s="115">
        <f>IF(ISBLANK(#REF!),"",IF(ISNUMBER(A34),A34+1,1))</f>
        <v>25</v>
      </c>
      <c r="B35" s="134" t="s">
        <v>614</v>
      </c>
      <c r="C35" s="134" t="s">
        <v>229</v>
      </c>
      <c r="D35" s="134" t="s">
        <v>112</v>
      </c>
      <c r="E35" s="134" t="s">
        <v>39</v>
      </c>
      <c r="F35" s="134" t="s">
        <v>88</v>
      </c>
      <c r="G35" s="134" t="s">
        <v>15</v>
      </c>
      <c r="H35" s="134" t="s">
        <v>12</v>
      </c>
      <c r="I35" s="134" t="s">
        <v>11</v>
      </c>
      <c r="J35" s="135">
        <v>39871</v>
      </c>
      <c r="K35" s="136">
        <v>7.24</v>
      </c>
      <c r="L35" s="137"/>
      <c r="M35" s="137" t="s">
        <v>12</v>
      </c>
      <c r="N35" s="137"/>
      <c r="O35" s="137"/>
      <c r="P35" s="134">
        <v>0</v>
      </c>
      <c r="Q35" s="134">
        <v>5</v>
      </c>
      <c r="R35" s="134">
        <v>0</v>
      </c>
      <c r="S35" s="134">
        <v>0</v>
      </c>
      <c r="T35" s="134">
        <v>0</v>
      </c>
      <c r="U35" s="134">
        <v>0</v>
      </c>
      <c r="V35" s="138"/>
      <c r="W35" s="139"/>
      <c r="X35" s="137"/>
      <c r="Y35" s="137" t="s">
        <v>14</v>
      </c>
      <c r="Z35" s="137" t="s">
        <v>14</v>
      </c>
      <c r="AA35" s="131">
        <f>IF(ISBLANK(#REF!),"",IF(K35&gt;5,ROUND(0.5*(K35-5),2),0))</f>
        <v>1.1200000000000001</v>
      </c>
      <c r="AB35" s="131">
        <f>IF(ISBLANK(#REF!),"",IF(L35="ΝΑΙ",6,(IF(M35="ΝΑΙ",4,0))))</f>
        <v>4</v>
      </c>
      <c r="AC35" s="131">
        <f>IF(ISBLANK(#REF!),"",IF(E35="ΠΕ23",IF(N35="ΝΑΙ",3,(IF(O35="ΝΑΙ",2,0))),IF(N35="ΝΑΙ",3,(IF(O35="ΝΑΙ",2,0)))))</f>
        <v>0</v>
      </c>
      <c r="AD35" s="131">
        <f>IF(ISBLANK(#REF!),"",MAX(AB35:AC35))</f>
        <v>4</v>
      </c>
      <c r="AE35" s="131">
        <f>IF(ISBLANK(#REF!),"",MIN(3,0.5*INT((P35*12+Q35+ROUND(R35/30,0))/6)))</f>
        <v>0</v>
      </c>
      <c r="AF35" s="131">
        <f>IF(ISBLANK(#REF!),"",0.25*(S35*12+T35+ROUND(U35/30,0)))</f>
        <v>0</v>
      </c>
      <c r="AG35" s="132">
        <f>IF(ISBLANK(#REF!),"",IF(V35&gt;=67%,7,0))</f>
        <v>0</v>
      </c>
      <c r="AH35" s="132">
        <f>IF(ISBLANK(#REF!),"",IF(W35&gt;=1,7,0))</f>
        <v>0</v>
      </c>
      <c r="AI35" s="132">
        <f>IF(ISBLANK(#REF!),"",IF(X35="ΠΟΛΥΤΕΚΝΟΣ",7,IF(X35="ΤΡΙΤΕΚΝΟΣ",3,0)))</f>
        <v>0</v>
      </c>
      <c r="AJ35" s="132">
        <f>IF(ISBLANK(#REF!),"",MAX(AG35:AI35))</f>
        <v>0</v>
      </c>
      <c r="AK35" s="187">
        <f>IF(ISBLANK(#REF!),"",AA35+SUM(AD35:AF35,AJ35))</f>
        <v>5.12</v>
      </c>
    </row>
    <row r="39" spans="1:37">
      <c r="C39" s="112"/>
    </row>
    <row r="40" spans="1:37">
      <c r="B40" s="110"/>
      <c r="C40" s="113"/>
    </row>
    <row r="41" spans="1:37">
      <c r="B41" s="5"/>
      <c r="C41" s="113"/>
    </row>
    <row r="42" spans="1:37">
      <c r="B42" s="111"/>
      <c r="C42" s="113"/>
    </row>
    <row r="43" spans="1:37">
      <c r="C43" s="113"/>
    </row>
    <row r="44" spans="1:37">
      <c r="C44" s="114"/>
    </row>
  </sheetData>
  <sortState ref="B11:AN35">
    <sortCondition descending="1" ref="AK11:AK35"/>
    <sortCondition ref="J11:J35"/>
    <sortCondition descending="1" ref="K11:K35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35">
    <cfRule type="expression" dxfId="179" priority="12">
      <formula>OR(AND($E1&lt;&gt;"ΠΕ23",$H1="ΝΑΙ",$I1="ΕΠΙΚΟΥΡΙΚΟΣ"),AND($E1&lt;&gt;"ΠΕ23",$H1="ΌΧΙ",$I1="ΚΥΡΙΟΣ"))</formula>
    </cfRule>
  </conditionalFormatting>
  <conditionalFormatting sqref="E1:G35">
    <cfRule type="expression" dxfId="178" priority="11">
      <formula>OR(AND($E1&lt;&gt;"ΠΕ25",$F1="ΑΕΙ",$G1="ΑΠΑΙΤΕΙΤΑΙ"),AND($E1&lt;&gt;"ΠΕ25",$E1&lt;&gt;"ΠΕ23",$F1="ΤΕΙ",$G1="ΔΕΝ ΑΠΑΙΤΕΙΤΑΙ"))</formula>
    </cfRule>
  </conditionalFormatting>
  <conditionalFormatting sqref="E1:E35 H1:H35">
    <cfRule type="expression" dxfId="177" priority="10">
      <formula>AND($E1="ΠΕ23",$H1="ΌΧΙ")</formula>
    </cfRule>
  </conditionalFormatting>
  <conditionalFormatting sqref="E1:E35 G1:G35">
    <cfRule type="expression" dxfId="176" priority="9">
      <formula>OR(AND($E1="ΠΕ23",$G1="ΑΠΑΙΤΕΙΤΑΙ"),AND($E1="ΠΕ25",$G1="ΔΕΝ ΑΠΑΙΤΕΙΤΑΙ"))</formula>
    </cfRule>
  </conditionalFormatting>
  <conditionalFormatting sqref="G1:H35">
    <cfRule type="expression" dxfId="175" priority="8">
      <formula>AND($G1="ΔΕΝ ΑΠΑΙΤΕΙΤΑΙ",$H1="ΌΧΙ")</formula>
    </cfRule>
  </conditionalFormatting>
  <conditionalFormatting sqref="E1:F35">
    <cfRule type="expression" dxfId="174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2">
    <dataValidation type="whole" operator="greaterThanOrEqual" allowBlank="1" showInputMessage="1" showErrorMessage="1" sqref="W11:W35">
      <formula1>0</formula1>
    </dataValidation>
    <dataValidation type="list" allowBlank="1" showInputMessage="1" showErrorMessage="1" sqref="F11:F35">
      <formula1>ΑΕΙ_ΤΕΙ</formula1>
    </dataValidation>
    <dataValidation type="list" allowBlank="1" showInputMessage="1" showErrorMessage="1" sqref="G11:G35">
      <formula1>ΑΠΑΙΤΕΙΤΑΙ_ΔΕΝ_ΑΠΑΙΤΕΙΤΑΙ</formula1>
    </dataValidation>
    <dataValidation type="list" allowBlank="1" showInputMessage="1" showErrorMessage="1" sqref="E11:E35">
      <formula1>ΚΛΑΔΟΣ_ΕΕΠ</formula1>
    </dataValidation>
    <dataValidation type="decimal" allowBlank="1" showInputMessage="1" showErrorMessage="1" sqref="K11:K35">
      <formula1>0</formula1>
      <formula2>10</formula2>
    </dataValidation>
    <dataValidation type="list" allowBlank="1" showInputMessage="1" showErrorMessage="1" sqref="X11:X35">
      <formula1>ΠΟΛΥΤΕΚΝΟΣ_ΤΡΙΤΕΚΝΟΣ</formula1>
    </dataValidation>
    <dataValidation type="whole" allowBlank="1" showInputMessage="1" showErrorMessage="1" sqref="U11:U35 R11:R35">
      <formula1>0</formula1>
      <formula2>29</formula2>
    </dataValidation>
    <dataValidation type="whole" allowBlank="1" showInputMessage="1" showErrorMessage="1" sqref="T11:T35 Q11:Q35">
      <formula1>0</formula1>
      <formula2>11</formula2>
    </dataValidation>
    <dataValidation type="whole" allowBlank="1" showInputMessage="1" showErrorMessage="1" sqref="S11:S35 P11:P35">
      <formula1>0</formula1>
      <formula2>40</formula2>
    </dataValidation>
    <dataValidation type="list" allowBlank="1" showInputMessage="1" showErrorMessage="1" sqref="Y11:Z35 L11:O35 H11:H35">
      <formula1>NAI_OXI</formula1>
    </dataValidation>
    <dataValidation type="list" allowBlank="1" showInputMessage="1" showErrorMessage="1" sqref="I11:I35">
      <formula1>ΚΑΤΗΓΟΡΙΑ_ΠΙΝΑΚΑ</formula1>
    </dataValidation>
    <dataValidation type="decimal" allowBlank="1" showInputMessage="1" showErrorMessage="1" sqref="V11:V35">
      <formula1>0</formula1>
      <formula2>1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1"/>
  <sheetViews>
    <sheetView zoomScale="85" zoomScaleNormal="85" workbookViewId="0">
      <selection activeCell="A11" sqref="A11"/>
    </sheetView>
  </sheetViews>
  <sheetFormatPr defaultRowHeight="15"/>
  <cols>
    <col min="1" max="1" width="5.7109375" customWidth="1"/>
    <col min="2" max="2" width="18.5703125" bestFit="1" customWidth="1"/>
    <col min="3" max="3" width="20.28515625" customWidth="1"/>
    <col min="4" max="4" width="16" customWidth="1"/>
    <col min="5" max="5" width="8.5703125" bestFit="1" customWidth="1"/>
    <col min="6" max="6" width="6.42578125" customWidth="1"/>
    <col min="7" max="7" width="15.7109375" customWidth="1"/>
    <col min="9" max="9" width="15.140625" customWidth="1"/>
    <col min="10" max="10" width="11.5703125" customWidth="1"/>
    <col min="11" max="11" width="8" customWidth="1"/>
    <col min="13" max="13" width="13.140625" customWidth="1"/>
    <col min="14" max="15" width="6.85546875" bestFit="1" customWidth="1"/>
    <col min="16" max="16" width="7.7109375" customWidth="1"/>
    <col min="17" max="17" width="7.5703125" customWidth="1"/>
    <col min="18" max="18" width="9" customWidth="1"/>
    <col min="19" max="21" width="6.85546875" bestFit="1" customWidth="1"/>
    <col min="23" max="23" width="6.85546875" bestFit="1" customWidth="1"/>
    <col min="24" max="24" width="8.7109375" customWidth="1"/>
    <col min="25" max="25" width="7" customWidth="1"/>
    <col min="26" max="26" width="6.42578125" customWidth="1"/>
    <col min="27" max="27" width="7.7109375" customWidth="1"/>
    <col min="31" max="31" width="9.7109375" bestFit="1" customWidth="1"/>
    <col min="32" max="32" width="7.140625" customWidth="1"/>
    <col min="33" max="33" width="8" customWidth="1"/>
    <col min="34" max="34" width="8.7109375" customWidth="1"/>
    <col min="35" max="35" width="8.42578125" customWidth="1"/>
    <col min="36" max="36" width="7.85546875" customWidth="1"/>
    <col min="37" max="37" width="8.140625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D2" s="106" t="s">
        <v>819</v>
      </c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223" t="s">
        <v>52</v>
      </c>
      <c r="C4" s="223"/>
      <c r="D4" s="223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224" t="s">
        <v>53</v>
      </c>
      <c r="C5" s="224"/>
      <c r="D5" s="224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224" t="s">
        <v>54</v>
      </c>
      <c r="C6" s="224"/>
      <c r="D6" s="224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224" t="s">
        <v>814</v>
      </c>
      <c r="C7" s="224"/>
      <c r="D7" s="224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0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41" t="s">
        <v>0</v>
      </c>
      <c r="J10" s="68" t="s">
        <v>68</v>
      </c>
      <c r="K10" s="4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191" customFormat="1">
      <c r="A11" s="190">
        <f>IF(ISBLANK(#REF!),"",IF(ISNUMBER(A10),A10+1,1))</f>
        <v>1</v>
      </c>
      <c r="B11" s="191" t="s">
        <v>633</v>
      </c>
      <c r="C11" s="191" t="s">
        <v>98</v>
      </c>
      <c r="D11" s="191" t="s">
        <v>112</v>
      </c>
      <c r="E11" s="191" t="s">
        <v>39</v>
      </c>
      <c r="F11" s="191" t="s">
        <v>88</v>
      </c>
      <c r="G11" s="191" t="s">
        <v>15</v>
      </c>
      <c r="H11" s="191" t="s">
        <v>12</v>
      </c>
      <c r="I11" s="191" t="s">
        <v>13</v>
      </c>
      <c r="J11" s="192">
        <v>38321</v>
      </c>
      <c r="K11" s="193">
        <v>8.56</v>
      </c>
      <c r="L11" s="194"/>
      <c r="M11" s="194" t="s">
        <v>12</v>
      </c>
      <c r="N11" s="194"/>
      <c r="O11" s="194"/>
      <c r="P11" s="191">
        <v>0</v>
      </c>
      <c r="Q11" s="191">
        <v>5</v>
      </c>
      <c r="R11" s="191">
        <v>8</v>
      </c>
      <c r="S11" s="191">
        <v>4</v>
      </c>
      <c r="T11" s="191">
        <v>9</v>
      </c>
      <c r="U11" s="191">
        <v>5</v>
      </c>
      <c r="V11" s="195">
        <v>0.8</v>
      </c>
      <c r="W11" s="196"/>
      <c r="X11" s="194"/>
      <c r="Y11" s="194" t="s">
        <v>12</v>
      </c>
      <c r="Z11" s="194" t="s">
        <v>14</v>
      </c>
      <c r="AA11" s="154">
        <f>IF(ISBLANK(#REF!),"",IF(K11&gt;5,ROUND(0.5*(K11-5),2),0))</f>
        <v>1.78</v>
      </c>
      <c r="AB11" s="154">
        <f>IF(ISBLANK(#REF!),"",IF(L11="ΝΑΙ",6,(IF(M11="ΝΑΙ",4,0))))</f>
        <v>4</v>
      </c>
      <c r="AC11" s="154">
        <f>IF(ISBLANK(#REF!),"",IF(E11="ΠΕ23",IF(N11="ΝΑΙ",3,(IF(O11="ΝΑΙ",2,0))),IF(N11="ΝΑΙ",3,(IF(O11="ΝΑΙ",2,0)))))</f>
        <v>0</v>
      </c>
      <c r="AD11" s="154">
        <f>IF(ISBLANK(#REF!),"",MAX(AB11:AC11))</f>
        <v>4</v>
      </c>
      <c r="AE11" s="154">
        <f>IF(ISBLANK(#REF!),"",MIN(3,0.5*INT((P11*12+Q11+ROUND(R11/30,0))/6)))</f>
        <v>0</v>
      </c>
      <c r="AF11" s="154">
        <f>IF(ISBLANK(#REF!),"",0.25*(S11*12+T11+ROUND(U11/30,0)))</f>
        <v>14.25</v>
      </c>
      <c r="AG11" s="155">
        <f>IF(ISBLANK(#REF!),"",IF(V11&gt;=67%,7,0))</f>
        <v>7</v>
      </c>
      <c r="AH11" s="155">
        <f>IF(ISBLANK(#REF!),"",IF(W11&gt;=1,7,0))</f>
        <v>0</v>
      </c>
      <c r="AI11" s="155">
        <f>IF(ISBLANK(#REF!),"",IF(X11="ΠΟΛΥΤΕΚΝΟΣ",7,IF(X11="ΤΡΙΤΕΚΝΟΣ",3,0)))</f>
        <v>0</v>
      </c>
      <c r="AJ11" s="155">
        <f>IF(ISBLANK(#REF!),"",MAX(AG11:AI11))</f>
        <v>7</v>
      </c>
      <c r="AK11" s="203">
        <f>IF(ISBLANK(#REF!),"",AA11+SUM(AD11:AF11,AJ11))</f>
        <v>27.03</v>
      </c>
    </row>
    <row r="12" spans="1:37" s="197" customFormat="1">
      <c r="A12" s="151">
        <f>IF(ISBLANK(#REF!),"",IF(ISNUMBER(A11),A11+1,1))</f>
        <v>2</v>
      </c>
      <c r="B12" s="197" t="s">
        <v>577</v>
      </c>
      <c r="C12" s="197" t="s">
        <v>578</v>
      </c>
      <c r="D12" s="197" t="s">
        <v>301</v>
      </c>
      <c r="E12" s="197" t="s">
        <v>39</v>
      </c>
      <c r="F12" s="197" t="s">
        <v>88</v>
      </c>
      <c r="G12" s="197" t="s">
        <v>15</v>
      </c>
      <c r="H12" s="197" t="s">
        <v>12</v>
      </c>
      <c r="I12" s="197" t="s">
        <v>13</v>
      </c>
      <c r="J12" s="198">
        <v>35112</v>
      </c>
      <c r="K12" s="199">
        <v>7.92</v>
      </c>
      <c r="L12" s="200"/>
      <c r="M12" s="200" t="s">
        <v>12</v>
      </c>
      <c r="N12" s="200"/>
      <c r="O12" s="200"/>
      <c r="P12" s="197">
        <v>0</v>
      </c>
      <c r="Q12" s="197">
        <v>0</v>
      </c>
      <c r="R12" s="197">
        <v>0</v>
      </c>
      <c r="S12" s="197">
        <v>5</v>
      </c>
      <c r="T12" s="197">
        <v>4</v>
      </c>
      <c r="U12" s="197">
        <v>15</v>
      </c>
      <c r="V12" s="201"/>
      <c r="W12" s="202"/>
      <c r="X12" s="200"/>
      <c r="Y12" s="200" t="s">
        <v>14</v>
      </c>
      <c r="Z12" s="200" t="s">
        <v>14</v>
      </c>
      <c r="AA12" s="152">
        <f>IF(ISBLANK(#REF!),"",IF(K12&gt;5,ROUND(0.5*(K12-5),2),0))</f>
        <v>1.46</v>
      </c>
      <c r="AB12" s="152">
        <f>IF(ISBLANK(#REF!),"",IF(L12="ΝΑΙ",6,(IF(M12="ΝΑΙ",4,0))))</f>
        <v>4</v>
      </c>
      <c r="AC12" s="152">
        <f>IF(ISBLANK(#REF!),"",IF(E12="ΠΕ23",IF(N12="ΝΑΙ",3,(IF(O12="ΝΑΙ",2,0))),IF(N12="ΝΑΙ",3,(IF(O12="ΝΑΙ",2,0)))))</f>
        <v>0</v>
      </c>
      <c r="AD12" s="152">
        <f>IF(ISBLANK(#REF!),"",MAX(AB12:AC12))</f>
        <v>4</v>
      </c>
      <c r="AE12" s="152">
        <f>IF(ISBLANK(#REF!),"",MIN(3,0.5*INT((P12*12+Q12+ROUND(R12/30,0))/6)))</f>
        <v>0</v>
      </c>
      <c r="AF12" s="152">
        <f>IF(ISBLANK(#REF!),"",0.25*(S12*12+T12+ROUND(U12/30,0)))</f>
        <v>16.25</v>
      </c>
      <c r="AG12" s="153">
        <f>IF(ISBLANK(#REF!),"",IF(V12&gt;=67%,7,0))</f>
        <v>0</v>
      </c>
      <c r="AH12" s="153">
        <f>IF(ISBLANK(#REF!),"",IF(W12&gt;=1,7,0))</f>
        <v>0</v>
      </c>
      <c r="AI12" s="153">
        <f>IF(ISBLANK(#REF!),"",IF(X12="ΠΟΛΥΤΕΚΝΟΣ",7,IF(X12="ΤΡΙΤΕΚΝΟΣ",3,0)))</f>
        <v>0</v>
      </c>
      <c r="AJ12" s="153">
        <f>IF(ISBLANK(#REF!),"",MAX(AG12:AI12))</f>
        <v>0</v>
      </c>
      <c r="AK12" s="204">
        <f>IF(ISBLANK(#REF!),"",AA12+SUM(AD12:AF12,AJ12))</f>
        <v>21.71</v>
      </c>
    </row>
    <row r="13" spans="1:37" s="134" customFormat="1">
      <c r="A13" s="115">
        <f>IF(ISBLANK(#REF!),"",IF(ISNUMBER(A12),A12+1,1))</f>
        <v>3</v>
      </c>
      <c r="B13" s="134" t="s">
        <v>213</v>
      </c>
      <c r="C13" s="134" t="s">
        <v>573</v>
      </c>
      <c r="D13" s="134" t="s">
        <v>361</v>
      </c>
      <c r="E13" s="134" t="s">
        <v>39</v>
      </c>
      <c r="F13" s="134" t="s">
        <v>88</v>
      </c>
      <c r="G13" s="134" t="s">
        <v>15</v>
      </c>
      <c r="H13" s="134" t="s">
        <v>12</v>
      </c>
      <c r="I13" s="134" t="s">
        <v>13</v>
      </c>
      <c r="J13" s="135">
        <v>36704</v>
      </c>
      <c r="K13" s="136">
        <v>7.4</v>
      </c>
      <c r="L13" s="137"/>
      <c r="M13" s="137" t="s">
        <v>12</v>
      </c>
      <c r="N13" s="137"/>
      <c r="O13" s="137"/>
      <c r="P13" s="134">
        <v>1</v>
      </c>
      <c r="Q13" s="134">
        <v>9</v>
      </c>
      <c r="R13" s="134">
        <v>7</v>
      </c>
      <c r="S13" s="134">
        <v>4</v>
      </c>
      <c r="T13" s="134">
        <v>2</v>
      </c>
      <c r="U13" s="134">
        <v>10</v>
      </c>
      <c r="V13" s="138"/>
      <c r="W13" s="139"/>
      <c r="X13" s="137"/>
      <c r="Y13" s="137" t="s">
        <v>12</v>
      </c>
      <c r="Z13" s="137" t="s">
        <v>14</v>
      </c>
      <c r="AA13" s="131">
        <f>IF(ISBLANK(#REF!),"",IF(K13&gt;5,ROUND(0.5*(K13-5),2),0))</f>
        <v>1.2</v>
      </c>
      <c r="AB13" s="131">
        <f>IF(ISBLANK(#REF!),"",IF(L13="ΝΑΙ",6,(IF(M13="ΝΑΙ",4,0))))</f>
        <v>4</v>
      </c>
      <c r="AC13" s="131">
        <f>IF(ISBLANK(#REF!),"",IF(E13="ΠΕ23",IF(N13="ΝΑΙ",3,(IF(O13="ΝΑΙ",2,0))),IF(N13="ΝΑΙ",3,(IF(O13="ΝΑΙ",2,0)))))</f>
        <v>0</v>
      </c>
      <c r="AD13" s="131">
        <f>IF(ISBLANK(#REF!),"",MAX(AB13:AC13))</f>
        <v>4</v>
      </c>
      <c r="AE13" s="131">
        <f>IF(ISBLANK(#REF!),"",MIN(3,0.5*INT((P13*12+Q13+ROUND(R13/30,0))/6)))</f>
        <v>1.5</v>
      </c>
      <c r="AF13" s="131">
        <f>IF(ISBLANK(#REF!),"",0.25*(S13*12+T13+ROUND(U13/30,0)))</f>
        <v>12.5</v>
      </c>
      <c r="AG13" s="132">
        <f>IF(ISBLANK(#REF!),"",IF(V13&gt;=67%,7,0))</f>
        <v>0</v>
      </c>
      <c r="AH13" s="132">
        <f>IF(ISBLANK(#REF!),"",IF(W13&gt;=1,7,0))</f>
        <v>0</v>
      </c>
      <c r="AI13" s="132">
        <f>IF(ISBLANK(#REF!),"",IF(X13="ΠΟΛΥΤΕΚΝΟΣ",7,IF(X13="ΤΡΙΤΕΚΝΟΣ",3,0)))</f>
        <v>0</v>
      </c>
      <c r="AJ13" s="132">
        <f>IF(ISBLANK(#REF!),"",MAX(AG13:AI13))</f>
        <v>0</v>
      </c>
      <c r="AK13" s="187">
        <f>IF(ISBLANK(#REF!),"",AA13+SUM(AD13:AF13,AJ13))</f>
        <v>19.2</v>
      </c>
    </row>
    <row r="14" spans="1:37" s="134" customFormat="1">
      <c r="A14" s="115">
        <f>IF(ISBLANK(#REF!),"",IF(ISNUMBER(A13),A13+1,1))</f>
        <v>4</v>
      </c>
      <c r="B14" s="134" t="s">
        <v>634</v>
      </c>
      <c r="C14" s="134" t="s">
        <v>129</v>
      </c>
      <c r="D14" s="134" t="s">
        <v>96</v>
      </c>
      <c r="E14" s="134" t="s">
        <v>39</v>
      </c>
      <c r="F14" s="134" t="s">
        <v>88</v>
      </c>
      <c r="G14" s="134" t="s">
        <v>15</v>
      </c>
      <c r="H14" s="134" t="s">
        <v>12</v>
      </c>
      <c r="I14" s="134" t="s">
        <v>13</v>
      </c>
      <c r="J14" s="135">
        <v>38455</v>
      </c>
      <c r="K14" s="136">
        <v>6.7</v>
      </c>
      <c r="L14" s="137"/>
      <c r="M14" s="137"/>
      <c r="N14" s="137"/>
      <c r="O14" s="137"/>
      <c r="P14" s="134">
        <v>0</v>
      </c>
      <c r="Q14" s="134">
        <v>6</v>
      </c>
      <c r="R14" s="134">
        <v>25</v>
      </c>
      <c r="S14" s="134">
        <v>2</v>
      </c>
      <c r="T14" s="134">
        <v>11</v>
      </c>
      <c r="U14" s="134">
        <v>17</v>
      </c>
      <c r="V14" s="138">
        <v>0.67</v>
      </c>
      <c r="W14" s="139"/>
      <c r="X14" s="137"/>
      <c r="Y14" s="137" t="s">
        <v>14</v>
      </c>
      <c r="Z14" s="137" t="s">
        <v>14</v>
      </c>
      <c r="AA14" s="131">
        <f>IF(ISBLANK(#REF!),"",IF(K14&gt;5,ROUND(0.5*(K14-5),2),0))</f>
        <v>0.85</v>
      </c>
      <c r="AB14" s="131">
        <f>IF(ISBLANK(#REF!),"",IF(L14="ΝΑΙ",6,(IF(M14="ΝΑΙ",4,0))))</f>
        <v>0</v>
      </c>
      <c r="AC14" s="131">
        <f>IF(ISBLANK(#REF!),"",IF(E14="ΠΕ23",IF(N14="ΝΑΙ",3,(IF(O14="ΝΑΙ",2,0))),IF(N14="ΝΑΙ",3,(IF(O14="ΝΑΙ",2,0)))))</f>
        <v>0</v>
      </c>
      <c r="AD14" s="131">
        <f>IF(ISBLANK(#REF!),"",MAX(AB14:AC14))</f>
        <v>0</v>
      </c>
      <c r="AE14" s="131">
        <f>IF(ISBLANK(#REF!),"",MIN(3,0.5*INT((P14*12+Q14+ROUND(R14/30,0))/6)))</f>
        <v>0.5</v>
      </c>
      <c r="AF14" s="131">
        <f>IF(ISBLANK(#REF!),"",0.25*(S14*12+T14+ROUND(U14/30,0)))</f>
        <v>9</v>
      </c>
      <c r="AG14" s="132">
        <f>IF(ISBLANK(#REF!),"",IF(V14&gt;=67%,7,0))</f>
        <v>7</v>
      </c>
      <c r="AH14" s="132">
        <f>IF(ISBLANK(#REF!),"",IF(W14&gt;=1,7,0))</f>
        <v>0</v>
      </c>
      <c r="AI14" s="132">
        <f>IF(ISBLANK(#REF!),"",IF(X14="ΠΟΛΥΤΕΚΝΟΣ",7,IF(X14="ΤΡΙΤΕΚΝΟΣ",3,0)))</f>
        <v>0</v>
      </c>
      <c r="AJ14" s="132">
        <f>IF(ISBLANK(#REF!),"",MAX(AG14:AI14))</f>
        <v>7</v>
      </c>
      <c r="AK14" s="187">
        <f>IF(ISBLANK(#REF!),"",AA14+SUM(AD14:AF14,AJ14))</f>
        <v>17.350000000000001</v>
      </c>
    </row>
    <row r="15" spans="1:37" s="134" customFormat="1">
      <c r="A15" s="115">
        <f>IF(ISBLANK(#REF!),"",IF(ISNUMBER(A14),A14+1,1))</f>
        <v>5</v>
      </c>
      <c r="B15" s="134" t="s">
        <v>478</v>
      </c>
      <c r="C15" s="134" t="s">
        <v>461</v>
      </c>
      <c r="D15" s="134" t="s">
        <v>147</v>
      </c>
      <c r="E15" s="134" t="s">
        <v>39</v>
      </c>
      <c r="F15" s="134" t="s">
        <v>88</v>
      </c>
      <c r="G15" s="134" t="s">
        <v>15</v>
      </c>
      <c r="H15" s="134" t="s">
        <v>12</v>
      </c>
      <c r="I15" s="134" t="s">
        <v>13</v>
      </c>
      <c r="J15" s="135">
        <v>36057</v>
      </c>
      <c r="K15" s="136">
        <v>6.62</v>
      </c>
      <c r="L15" s="137"/>
      <c r="M15" s="137" t="s">
        <v>12</v>
      </c>
      <c r="N15" s="137"/>
      <c r="O15" s="137"/>
      <c r="P15" s="134">
        <v>0</v>
      </c>
      <c r="Q15" s="134">
        <v>0</v>
      </c>
      <c r="R15" s="134">
        <v>0</v>
      </c>
      <c r="S15" s="134">
        <v>4</v>
      </c>
      <c r="T15" s="134">
        <v>2</v>
      </c>
      <c r="U15" s="134">
        <v>12</v>
      </c>
      <c r="V15" s="138"/>
      <c r="W15" s="139"/>
      <c r="X15" s="137"/>
      <c r="Y15" s="137" t="s">
        <v>14</v>
      </c>
      <c r="Z15" s="137" t="s">
        <v>14</v>
      </c>
      <c r="AA15" s="131">
        <f>IF(ISBLANK(#REF!),"",IF(K15&gt;5,ROUND(0.5*(K15-5),2),0))</f>
        <v>0.81</v>
      </c>
      <c r="AB15" s="131">
        <f>IF(ISBLANK(#REF!),"",IF(L15="ΝΑΙ",6,(IF(M15="ΝΑΙ",4,0))))</f>
        <v>4</v>
      </c>
      <c r="AC15" s="131">
        <f>IF(ISBLANK(#REF!),"",IF(E15="ΠΕ23",IF(N15="ΝΑΙ",3,(IF(O15="ΝΑΙ",2,0))),IF(N15="ΝΑΙ",3,(IF(O15="ΝΑΙ",2,0)))))</f>
        <v>0</v>
      </c>
      <c r="AD15" s="131">
        <f>IF(ISBLANK(#REF!),"",MAX(AB15:AC15))</f>
        <v>4</v>
      </c>
      <c r="AE15" s="131">
        <f>IF(ISBLANK(#REF!),"",MIN(3,0.5*INT((P15*12+Q15+ROUND(R15/30,0))/6)))</f>
        <v>0</v>
      </c>
      <c r="AF15" s="131">
        <f>IF(ISBLANK(#REF!),"",0.25*(S15*12+T15+ROUND(U15/30,0)))</f>
        <v>12.5</v>
      </c>
      <c r="AG15" s="132">
        <f>IF(ISBLANK(#REF!),"",IF(V15&gt;=67%,7,0))</f>
        <v>0</v>
      </c>
      <c r="AH15" s="132">
        <f>IF(ISBLANK(#REF!),"",IF(W15&gt;=1,7,0))</f>
        <v>0</v>
      </c>
      <c r="AI15" s="132">
        <f>IF(ISBLANK(#REF!),"",IF(X15="ΠΟΛΥΤΕΚΝΟΣ",7,IF(X15="ΤΡΙΤΕΚΝΟΣ",3,0)))</f>
        <v>0</v>
      </c>
      <c r="AJ15" s="132">
        <f>IF(ISBLANK(#REF!),"",MAX(AG15:AI15))</f>
        <v>0</v>
      </c>
      <c r="AK15" s="187">
        <f>IF(ISBLANK(#REF!),"",AA15+SUM(AD15:AF15,AJ15))</f>
        <v>17.309999999999999</v>
      </c>
    </row>
    <row r="16" spans="1:37" s="134" customFormat="1">
      <c r="A16" s="115">
        <f>IF(ISBLANK(#REF!),"",IF(ISNUMBER(A15),A15+1,1))</f>
        <v>6</v>
      </c>
      <c r="B16" s="134" t="s">
        <v>650</v>
      </c>
      <c r="C16" s="134" t="s">
        <v>651</v>
      </c>
      <c r="D16" s="134" t="s">
        <v>122</v>
      </c>
      <c r="E16" s="134" t="s">
        <v>39</v>
      </c>
      <c r="F16" s="134" t="s">
        <v>88</v>
      </c>
      <c r="G16" s="134" t="s">
        <v>15</v>
      </c>
      <c r="H16" s="134" t="s">
        <v>12</v>
      </c>
      <c r="I16" s="134" t="s">
        <v>13</v>
      </c>
      <c r="J16" s="135">
        <v>38996</v>
      </c>
      <c r="K16" s="136">
        <v>7.05</v>
      </c>
      <c r="L16" s="137"/>
      <c r="M16" s="137"/>
      <c r="N16" s="137"/>
      <c r="O16" s="137"/>
      <c r="P16" s="134">
        <v>0</v>
      </c>
      <c r="Q16" s="134">
        <v>0</v>
      </c>
      <c r="R16" s="134">
        <v>0</v>
      </c>
      <c r="S16" s="134">
        <v>5</v>
      </c>
      <c r="T16" s="134">
        <v>1</v>
      </c>
      <c r="U16" s="134">
        <v>15</v>
      </c>
      <c r="V16" s="138"/>
      <c r="W16" s="139"/>
      <c r="X16" s="137"/>
      <c r="Y16" s="137" t="s">
        <v>14</v>
      </c>
      <c r="Z16" s="137" t="s">
        <v>14</v>
      </c>
      <c r="AA16" s="131">
        <f>IF(ISBLANK(#REF!),"",IF(K16&gt;5,ROUND(0.5*(K16-5),2),0))</f>
        <v>1.03</v>
      </c>
      <c r="AB16" s="131">
        <f>IF(ISBLANK(#REF!),"",IF(L16="ΝΑΙ",6,(IF(M16="ΝΑΙ",4,0))))</f>
        <v>0</v>
      </c>
      <c r="AC16" s="131">
        <f>IF(ISBLANK(#REF!),"",IF(E16="ΠΕ23",IF(N16="ΝΑΙ",3,(IF(O16="ΝΑΙ",2,0))),IF(N16="ΝΑΙ",3,(IF(O16="ΝΑΙ",2,0)))))</f>
        <v>0</v>
      </c>
      <c r="AD16" s="131">
        <f>IF(ISBLANK(#REF!),"",MAX(AB16:AC16))</f>
        <v>0</v>
      </c>
      <c r="AE16" s="131">
        <f>IF(ISBLANK(#REF!),"",MIN(3,0.5*INT((P16*12+Q16+ROUND(R16/30,0))/6)))</f>
        <v>0</v>
      </c>
      <c r="AF16" s="131">
        <f>IF(ISBLANK(#REF!),"",0.25*(S16*12+T16+ROUND(U16/30,0)))</f>
        <v>15.5</v>
      </c>
      <c r="AG16" s="132">
        <f>IF(ISBLANK(#REF!),"",IF(V16&gt;=67%,7,0))</f>
        <v>0</v>
      </c>
      <c r="AH16" s="132">
        <f>IF(ISBLANK(#REF!),"",IF(W16&gt;=1,7,0))</f>
        <v>0</v>
      </c>
      <c r="AI16" s="132">
        <f>IF(ISBLANK(#REF!),"",IF(X16="ΠΟΛΥΤΕΚΝΟΣ",7,IF(X16="ΤΡΙΤΕΚΝΟΣ",3,0)))</f>
        <v>0</v>
      </c>
      <c r="AJ16" s="132">
        <f>IF(ISBLANK(#REF!),"",MAX(AG16:AI16))</f>
        <v>0</v>
      </c>
      <c r="AK16" s="187">
        <f>IF(ISBLANK(#REF!),"",AA16+SUM(AD16:AF16,AJ16))</f>
        <v>16.53</v>
      </c>
    </row>
    <row r="17" spans="1:37" s="134" customFormat="1">
      <c r="A17" s="115">
        <f>IF(ISBLANK(#REF!),"",IF(ISNUMBER(A16),A16+1,1))</f>
        <v>7</v>
      </c>
      <c r="B17" s="134" t="s">
        <v>649</v>
      </c>
      <c r="C17" s="134" t="s">
        <v>134</v>
      </c>
      <c r="D17" s="134" t="s">
        <v>147</v>
      </c>
      <c r="E17" s="134" t="s">
        <v>39</v>
      </c>
      <c r="F17" s="134" t="s">
        <v>88</v>
      </c>
      <c r="G17" s="134" t="s">
        <v>15</v>
      </c>
      <c r="H17" s="134" t="s">
        <v>12</v>
      </c>
      <c r="I17" s="134" t="s">
        <v>13</v>
      </c>
      <c r="J17" s="135">
        <v>36694</v>
      </c>
      <c r="K17" s="136">
        <v>8.89</v>
      </c>
      <c r="L17" s="137" t="s">
        <v>12</v>
      </c>
      <c r="M17" s="137" t="s">
        <v>12</v>
      </c>
      <c r="N17" s="137"/>
      <c r="O17" s="137"/>
      <c r="P17" s="134">
        <v>0</v>
      </c>
      <c r="Q17" s="134">
        <v>2</v>
      </c>
      <c r="R17" s="134">
        <v>7</v>
      </c>
      <c r="S17" s="134">
        <v>2</v>
      </c>
      <c r="T17" s="134">
        <v>1</v>
      </c>
      <c r="U17" s="134">
        <v>19</v>
      </c>
      <c r="V17" s="138"/>
      <c r="W17" s="139"/>
      <c r="X17" s="137"/>
      <c r="Y17" s="137" t="s">
        <v>14</v>
      </c>
      <c r="Z17" s="137" t="s">
        <v>14</v>
      </c>
      <c r="AA17" s="131">
        <f>IF(ISBLANK(#REF!),"",IF(K17&gt;5,ROUND(0.5*(K17-5),2),0))</f>
        <v>1.95</v>
      </c>
      <c r="AB17" s="131">
        <f>IF(ISBLANK(#REF!),"",IF(L17="ΝΑΙ",6,(IF(M17="ΝΑΙ",4,0))))</f>
        <v>6</v>
      </c>
      <c r="AC17" s="131">
        <f>IF(ISBLANK(#REF!),"",IF(E17="ΠΕ23",IF(N17="ΝΑΙ",3,(IF(O17="ΝΑΙ",2,0))),IF(N17="ΝΑΙ",3,(IF(O17="ΝΑΙ",2,0)))))</f>
        <v>0</v>
      </c>
      <c r="AD17" s="131">
        <f>IF(ISBLANK(#REF!),"",MAX(AB17:AC17))</f>
        <v>6</v>
      </c>
      <c r="AE17" s="131">
        <f>IF(ISBLANK(#REF!),"",MIN(3,0.5*INT((P17*12+Q17+ROUND(R17/30,0))/6)))</f>
        <v>0</v>
      </c>
      <c r="AF17" s="131">
        <f>IF(ISBLANK(#REF!),"",0.25*(S17*12+T17+ROUND(U17/30,0)))</f>
        <v>6.5</v>
      </c>
      <c r="AG17" s="132">
        <f>IF(ISBLANK(#REF!),"",IF(V17&gt;=67%,7,0))</f>
        <v>0</v>
      </c>
      <c r="AH17" s="132">
        <f>IF(ISBLANK(#REF!),"",IF(W17&gt;=1,7,0))</f>
        <v>0</v>
      </c>
      <c r="AI17" s="132">
        <f>IF(ISBLANK(#REF!),"",IF(X17="ΠΟΛΥΤΕΚΝΟΣ",7,IF(X17="ΤΡΙΤΕΚΝΟΣ",3,0)))</f>
        <v>0</v>
      </c>
      <c r="AJ17" s="132">
        <f>IF(ISBLANK(#REF!),"",MAX(AG17:AI17))</f>
        <v>0</v>
      </c>
      <c r="AK17" s="187">
        <f>IF(ISBLANK(#REF!),"",AA17+SUM(AD17:AF17,AJ17))</f>
        <v>14.45</v>
      </c>
    </row>
    <row r="18" spans="1:37" s="16" customFormat="1">
      <c r="A18" s="28">
        <f>IF(ISBLANK(#REF!),"",IF(ISNUMBER(A17),A17+1,1))</f>
        <v>8</v>
      </c>
      <c r="B18" s="16" t="s">
        <v>270</v>
      </c>
      <c r="C18" s="16" t="s">
        <v>670</v>
      </c>
      <c r="D18" s="16" t="s">
        <v>112</v>
      </c>
      <c r="E18" s="16" t="s">
        <v>39</v>
      </c>
      <c r="F18" s="16" t="s">
        <v>88</v>
      </c>
      <c r="G18" s="16" t="s">
        <v>15</v>
      </c>
      <c r="H18" s="16" t="s">
        <v>12</v>
      </c>
      <c r="I18" s="16" t="s">
        <v>13</v>
      </c>
      <c r="J18" s="90">
        <v>39507</v>
      </c>
      <c r="K18" s="54">
        <v>7.23</v>
      </c>
      <c r="L18" s="17" t="s">
        <v>12</v>
      </c>
      <c r="M18" s="17"/>
      <c r="N18" s="17"/>
      <c r="O18" s="17"/>
      <c r="P18" s="16">
        <v>0</v>
      </c>
      <c r="Q18" s="16">
        <v>0</v>
      </c>
      <c r="R18" s="16">
        <v>0</v>
      </c>
      <c r="S18" s="16">
        <v>0</v>
      </c>
      <c r="T18" s="16">
        <v>4</v>
      </c>
      <c r="U18" s="16">
        <v>8</v>
      </c>
      <c r="V18" s="26"/>
      <c r="W18" s="87"/>
      <c r="X18" s="17" t="s">
        <v>31</v>
      </c>
      <c r="Y18" s="17" t="s">
        <v>14</v>
      </c>
      <c r="Z18" s="17" t="s">
        <v>14</v>
      </c>
      <c r="AA18" s="23">
        <f>IF(ISBLANK(#REF!),"",IF(K18&gt;5,ROUND(0.5*(K18-5),2),0))</f>
        <v>1.1200000000000001</v>
      </c>
      <c r="AB18" s="23">
        <f>IF(ISBLANK(#REF!),"",IF(L18="ΝΑΙ",6,(IF(M18="ΝΑΙ",4,0))))</f>
        <v>6</v>
      </c>
      <c r="AC18" s="23">
        <f>IF(ISBLANK(#REF!),"",IF(E18="ΠΕ23",IF(N18="ΝΑΙ",3,(IF(O18="ΝΑΙ",2,0))),IF(N18="ΝΑΙ",3,(IF(O18="ΝΑΙ",2,0)))))</f>
        <v>0</v>
      </c>
      <c r="AD18" s="23">
        <f>IF(ISBLANK(#REF!),"",MAX(AB18:AC18))</f>
        <v>6</v>
      </c>
      <c r="AE18" s="23">
        <f>IF(ISBLANK(#REF!),"",MIN(3,0.5*INT((P18*12+Q18+ROUND(R18/30,0))/6)))</f>
        <v>0</v>
      </c>
      <c r="AF18" s="23">
        <f>IF(ISBLANK(#REF!),"",0.25*(S18*12+T18+ROUND(U18/30,0)))</f>
        <v>1</v>
      </c>
      <c r="AG18" s="27">
        <f>IF(ISBLANK(#REF!),"",IF(V18&gt;=67%,7,0))</f>
        <v>0</v>
      </c>
      <c r="AH18" s="27">
        <f>IF(ISBLANK(#REF!),"",IF(W18&gt;=1,7,0))</f>
        <v>0</v>
      </c>
      <c r="AI18" s="27">
        <f>IF(ISBLANK(#REF!),"",IF(X18="ΠΟΛΥΤΕΚΝΟΣ",7,IF(X18="ΤΡΙΤΕΚΝΟΣ",3,0)))</f>
        <v>3</v>
      </c>
      <c r="AJ18" s="27">
        <f>IF(ISBLANK(#REF!),"",MAX(AG18:AI18))</f>
        <v>3</v>
      </c>
      <c r="AK18" s="181">
        <f>IF(ISBLANK(#REF!),"",AA18+SUM(AD18:AF18,AJ18))</f>
        <v>11.120000000000001</v>
      </c>
    </row>
    <row r="19" spans="1:37" s="16" customFormat="1">
      <c r="A19" s="28">
        <f>IF(ISBLANK(#REF!),"",IF(ISNUMBER(A18),A18+1,1))</f>
        <v>9</v>
      </c>
      <c r="B19" s="16" t="s">
        <v>643</v>
      </c>
      <c r="C19" s="16" t="s">
        <v>196</v>
      </c>
      <c r="D19" s="16" t="s">
        <v>568</v>
      </c>
      <c r="E19" s="16" t="s">
        <v>39</v>
      </c>
      <c r="F19" s="16" t="s">
        <v>88</v>
      </c>
      <c r="G19" s="16" t="s">
        <v>15</v>
      </c>
      <c r="H19" s="16" t="s">
        <v>12</v>
      </c>
      <c r="I19" s="16" t="s">
        <v>13</v>
      </c>
      <c r="J19" s="90">
        <v>36836</v>
      </c>
      <c r="K19" s="54">
        <v>7.55</v>
      </c>
      <c r="L19" s="17"/>
      <c r="M19" s="17" t="s">
        <v>12</v>
      </c>
      <c r="N19" s="17"/>
      <c r="O19" s="17"/>
      <c r="P19" s="16">
        <v>6</v>
      </c>
      <c r="Q19" s="16">
        <v>0</v>
      </c>
      <c r="R19" s="16">
        <v>0</v>
      </c>
      <c r="S19" s="16">
        <v>0</v>
      </c>
      <c r="T19" s="16">
        <v>5</v>
      </c>
      <c r="U19" s="16">
        <v>5</v>
      </c>
      <c r="V19" s="26"/>
      <c r="W19" s="87"/>
      <c r="X19" s="17"/>
      <c r="Y19" s="17" t="s">
        <v>14</v>
      </c>
      <c r="Z19" s="17" t="s">
        <v>14</v>
      </c>
      <c r="AA19" s="23">
        <f>IF(ISBLANK(#REF!),"",IF(K19&gt;5,ROUND(0.5*(K19-5),2),0))</f>
        <v>1.28</v>
      </c>
      <c r="AB19" s="23">
        <f>IF(ISBLANK(#REF!),"",IF(L19="ΝΑΙ",6,(IF(M19="ΝΑΙ",4,0))))</f>
        <v>4</v>
      </c>
      <c r="AC19" s="23">
        <f>IF(ISBLANK(#REF!),"",IF(E19="ΠΕ23",IF(N19="ΝΑΙ",3,(IF(O19="ΝΑΙ",2,0))),IF(N19="ΝΑΙ",3,(IF(O19="ΝΑΙ",2,0)))))</f>
        <v>0</v>
      </c>
      <c r="AD19" s="23">
        <f>IF(ISBLANK(#REF!),"",MAX(AB19:AC19))</f>
        <v>4</v>
      </c>
      <c r="AE19" s="23">
        <f>IF(ISBLANK(#REF!),"",MIN(3,0.5*INT((P19*12+Q19+ROUND(R19/30,0))/6)))</f>
        <v>3</v>
      </c>
      <c r="AF19" s="23">
        <f>IF(ISBLANK(#REF!),"",0.25*(S19*12+T19+ROUND(U19/30,0)))</f>
        <v>1.25</v>
      </c>
      <c r="AG19" s="27">
        <f>IF(ISBLANK(#REF!),"",IF(V19&gt;=67%,7,0))</f>
        <v>0</v>
      </c>
      <c r="AH19" s="27">
        <f>IF(ISBLANK(#REF!),"",IF(W19&gt;=1,7,0))</f>
        <v>0</v>
      </c>
      <c r="AI19" s="27">
        <f>IF(ISBLANK(#REF!),"",IF(X19="ΠΟΛΥΤΕΚΝΟΣ",7,IF(X19="ΤΡΙΤΕΚΝΟΣ",3,0)))</f>
        <v>0</v>
      </c>
      <c r="AJ19" s="27">
        <f>IF(ISBLANK(#REF!),"",MAX(AG19:AI19))</f>
        <v>0</v>
      </c>
      <c r="AK19" s="181">
        <f>IF(ISBLANK(#REF!),"",AA19+SUM(AD19:AF19,AJ19))</f>
        <v>9.5299999999999994</v>
      </c>
    </row>
    <row r="20" spans="1:37" s="16" customFormat="1">
      <c r="A20" s="28">
        <f>IF(ISBLANK(#REF!),"",IF(ISNUMBER(A19),A19+1,1))</f>
        <v>10</v>
      </c>
      <c r="B20" s="16" t="s">
        <v>642</v>
      </c>
      <c r="C20" s="16" t="s">
        <v>151</v>
      </c>
      <c r="D20" s="16" t="s">
        <v>184</v>
      </c>
      <c r="E20" s="16" t="s">
        <v>39</v>
      </c>
      <c r="F20" s="16" t="s">
        <v>88</v>
      </c>
      <c r="G20" s="16" t="s">
        <v>15</v>
      </c>
      <c r="H20" s="16" t="s">
        <v>12</v>
      </c>
      <c r="I20" s="16" t="s">
        <v>13</v>
      </c>
      <c r="J20" s="90">
        <v>36561</v>
      </c>
      <c r="K20" s="54">
        <v>7.92</v>
      </c>
      <c r="L20" s="17"/>
      <c r="M20" s="17" t="s">
        <v>12</v>
      </c>
      <c r="N20" s="17"/>
      <c r="O20" s="17"/>
      <c r="P20" s="16">
        <v>3</v>
      </c>
      <c r="Q20" s="16">
        <v>0</v>
      </c>
      <c r="R20" s="16">
        <v>1</v>
      </c>
      <c r="S20" s="16">
        <v>0</v>
      </c>
      <c r="T20" s="16">
        <v>4</v>
      </c>
      <c r="U20" s="16">
        <v>8</v>
      </c>
      <c r="V20" s="26"/>
      <c r="W20" s="87"/>
      <c r="X20" s="17"/>
      <c r="Y20" s="17" t="s">
        <v>14</v>
      </c>
      <c r="Z20" s="17" t="s">
        <v>14</v>
      </c>
      <c r="AA20" s="23">
        <f>IF(ISBLANK(#REF!),"",IF(K20&gt;5,ROUND(0.5*(K20-5),2),0))</f>
        <v>1.46</v>
      </c>
      <c r="AB20" s="23">
        <f>IF(ISBLANK(#REF!),"",IF(L20="ΝΑΙ",6,(IF(M20="ΝΑΙ",4,0))))</f>
        <v>4</v>
      </c>
      <c r="AC20" s="23">
        <f>IF(ISBLANK(#REF!),"",IF(E20="ΠΕ23",IF(N20="ΝΑΙ",3,(IF(O20="ΝΑΙ",2,0))),IF(N20="ΝΑΙ",3,(IF(O20="ΝΑΙ",2,0)))))</f>
        <v>0</v>
      </c>
      <c r="AD20" s="23">
        <f>IF(ISBLANK(#REF!),"",MAX(AB20:AC20))</f>
        <v>4</v>
      </c>
      <c r="AE20" s="23">
        <f>IF(ISBLANK(#REF!),"",MIN(3,0.5*INT((P20*12+Q20+ROUND(R20/30,0))/6)))</f>
        <v>3</v>
      </c>
      <c r="AF20" s="23">
        <f>IF(ISBLANK(#REF!),"",0.25*(S20*12+T20+ROUND(U20/30,0)))</f>
        <v>1</v>
      </c>
      <c r="AG20" s="27">
        <f>IF(ISBLANK(#REF!),"",IF(V20&gt;=67%,7,0))</f>
        <v>0</v>
      </c>
      <c r="AH20" s="27">
        <f>IF(ISBLANK(#REF!),"",IF(W20&gt;=1,7,0))</f>
        <v>0</v>
      </c>
      <c r="AI20" s="27">
        <f>IF(ISBLANK(#REF!),"",IF(X20="ΠΟΛΥΤΕΚΝΟΣ",7,IF(X20="ΤΡΙΤΕΚΝΟΣ",3,0)))</f>
        <v>0</v>
      </c>
      <c r="AJ20" s="27">
        <f>IF(ISBLANK(#REF!),"",MAX(AG20:AI20))</f>
        <v>0</v>
      </c>
      <c r="AK20" s="181">
        <f>IF(ISBLANK(#REF!),"",AA20+SUM(AD20:AF20,AJ20))</f>
        <v>9.4600000000000009</v>
      </c>
    </row>
    <row r="21" spans="1:37" s="16" customFormat="1">
      <c r="A21" s="28">
        <f>IF(ISBLANK(#REF!),"",IF(ISNUMBER(A20),A20+1,1))</f>
        <v>11</v>
      </c>
      <c r="B21" s="16" t="s">
        <v>665</v>
      </c>
      <c r="C21" s="16" t="s">
        <v>98</v>
      </c>
      <c r="D21" s="16" t="s">
        <v>130</v>
      </c>
      <c r="E21" s="16" t="s">
        <v>39</v>
      </c>
      <c r="F21" s="16" t="s">
        <v>88</v>
      </c>
      <c r="G21" s="16" t="s">
        <v>15</v>
      </c>
      <c r="H21" s="16" t="s">
        <v>12</v>
      </c>
      <c r="I21" s="16" t="s">
        <v>13</v>
      </c>
      <c r="J21" s="90">
        <v>38974</v>
      </c>
      <c r="K21" s="54">
        <v>8.92</v>
      </c>
      <c r="L21" s="17"/>
      <c r="M21" s="17"/>
      <c r="N21" s="17"/>
      <c r="O21" s="17"/>
      <c r="P21" s="16">
        <v>0</v>
      </c>
      <c r="Q21" s="16">
        <v>10</v>
      </c>
      <c r="R21" s="16">
        <v>4</v>
      </c>
      <c r="S21" s="16">
        <v>0</v>
      </c>
      <c r="T21" s="16">
        <v>0</v>
      </c>
      <c r="U21" s="16">
        <v>0</v>
      </c>
      <c r="V21" s="26">
        <v>0.67</v>
      </c>
      <c r="W21" s="87"/>
      <c r="X21" s="17"/>
      <c r="Y21" s="17" t="s">
        <v>14</v>
      </c>
      <c r="Z21" s="17" t="s">
        <v>14</v>
      </c>
      <c r="AA21" s="23">
        <f>IF(ISBLANK(#REF!),"",IF(K21&gt;5,ROUND(0.5*(K21-5),2),0))</f>
        <v>1.96</v>
      </c>
      <c r="AB21" s="23">
        <f>IF(ISBLANK(#REF!),"",IF(L21="ΝΑΙ",6,(IF(M21="ΝΑΙ",4,0))))</f>
        <v>0</v>
      </c>
      <c r="AC21" s="23">
        <f>IF(ISBLANK(#REF!),"",IF(E21="ΠΕ23",IF(N21="ΝΑΙ",3,(IF(O21="ΝΑΙ",2,0))),IF(N21="ΝΑΙ",3,(IF(O21="ΝΑΙ",2,0)))))</f>
        <v>0</v>
      </c>
      <c r="AD21" s="23">
        <f>IF(ISBLANK(#REF!),"",MAX(AB21:AC21))</f>
        <v>0</v>
      </c>
      <c r="AE21" s="23">
        <f>IF(ISBLANK(#REF!),"",MIN(3,0.5*INT((P21*12+Q21+ROUND(R21/30,0))/6)))</f>
        <v>0.5</v>
      </c>
      <c r="AF21" s="23">
        <f>IF(ISBLANK(#REF!),"",0.25*(S21*12+T21+ROUND(U21/30,0)))</f>
        <v>0</v>
      </c>
      <c r="AG21" s="27">
        <f>IF(ISBLANK(#REF!),"",IF(V21&gt;=67%,7,0))</f>
        <v>7</v>
      </c>
      <c r="AH21" s="27">
        <f>IF(ISBLANK(#REF!),"",IF(W21&gt;=1,7,0))</f>
        <v>0</v>
      </c>
      <c r="AI21" s="27">
        <f>IF(ISBLANK(#REF!),"",IF(X21="ΠΟΛΥΤΕΚΝΟΣ",7,IF(X21="ΤΡΙΤΕΚΝΟΣ",3,0)))</f>
        <v>0</v>
      </c>
      <c r="AJ21" s="27">
        <f>IF(ISBLANK(#REF!),"",MAX(AG21:AI21))</f>
        <v>7</v>
      </c>
      <c r="AK21" s="181">
        <f>IF(ISBLANK(#REF!),"",AA21+SUM(AD21:AF21,AJ21))</f>
        <v>9.4600000000000009</v>
      </c>
    </row>
    <row r="22" spans="1:37" s="16" customFormat="1">
      <c r="A22" s="28">
        <f>IF(ISBLANK(#REF!),"",IF(ISNUMBER(A21),A21+1,1))</f>
        <v>12</v>
      </c>
      <c r="B22" s="16" t="s">
        <v>482</v>
      </c>
      <c r="C22" s="16" t="s">
        <v>483</v>
      </c>
      <c r="D22" s="16" t="s">
        <v>196</v>
      </c>
      <c r="E22" s="16" t="s">
        <v>39</v>
      </c>
      <c r="F22" s="16" t="s">
        <v>88</v>
      </c>
      <c r="G22" s="16" t="s">
        <v>15</v>
      </c>
      <c r="H22" s="16" t="s">
        <v>12</v>
      </c>
      <c r="I22" s="16" t="s">
        <v>13</v>
      </c>
      <c r="J22" s="90">
        <v>39044</v>
      </c>
      <c r="K22" s="54">
        <v>7.82</v>
      </c>
      <c r="L22" s="17"/>
      <c r="M22" s="17" t="s">
        <v>12</v>
      </c>
      <c r="N22" s="17"/>
      <c r="O22" s="17"/>
      <c r="P22" s="16">
        <v>2</v>
      </c>
      <c r="Q22" s="16">
        <v>6</v>
      </c>
      <c r="R22" s="16">
        <v>11</v>
      </c>
      <c r="S22" s="16">
        <v>0</v>
      </c>
      <c r="T22" s="16">
        <v>4</v>
      </c>
      <c r="U22" s="16">
        <v>6</v>
      </c>
      <c r="V22" s="26"/>
      <c r="W22" s="87"/>
      <c r="X22" s="17"/>
      <c r="Y22" s="17" t="s">
        <v>14</v>
      </c>
      <c r="Z22" s="17" t="s">
        <v>14</v>
      </c>
      <c r="AA22" s="23">
        <f>IF(ISBLANK(#REF!),"",IF(K22&gt;5,ROUND(0.5*(K22-5),2),0))</f>
        <v>1.41</v>
      </c>
      <c r="AB22" s="23">
        <f>IF(ISBLANK(#REF!),"",IF(L22="ΝΑΙ",6,(IF(M22="ΝΑΙ",4,0))))</f>
        <v>4</v>
      </c>
      <c r="AC22" s="23">
        <f>IF(ISBLANK(#REF!),"",IF(E22="ΠΕ23",IF(N22="ΝΑΙ",3,(IF(O22="ΝΑΙ",2,0))),IF(N22="ΝΑΙ",3,(IF(O22="ΝΑΙ",2,0)))))</f>
        <v>0</v>
      </c>
      <c r="AD22" s="23">
        <f>IF(ISBLANK(#REF!),"",MAX(AB22:AC22))</f>
        <v>4</v>
      </c>
      <c r="AE22" s="23">
        <f>IF(ISBLANK(#REF!),"",MIN(3,0.5*INT((P22*12+Q22+ROUND(R22/30,0))/6)))</f>
        <v>2.5</v>
      </c>
      <c r="AF22" s="23">
        <f>IF(ISBLANK(#REF!),"",0.25*(S22*12+T22+ROUND(U22/30,0)))</f>
        <v>1</v>
      </c>
      <c r="AG22" s="27">
        <f>IF(ISBLANK(#REF!),"",IF(V22&gt;=67%,7,0))</f>
        <v>0</v>
      </c>
      <c r="AH22" s="27">
        <f>IF(ISBLANK(#REF!),"",IF(W22&gt;=1,7,0))</f>
        <v>0</v>
      </c>
      <c r="AI22" s="27">
        <f>IF(ISBLANK(#REF!),"",IF(X22="ΠΟΛΥΤΕΚΝΟΣ",7,IF(X22="ΤΡΙΤΕΚΝΟΣ",3,0)))</f>
        <v>0</v>
      </c>
      <c r="AJ22" s="27">
        <f>IF(ISBLANK(#REF!),"",MAX(AG22:AI22))</f>
        <v>0</v>
      </c>
      <c r="AK22" s="181">
        <f>IF(ISBLANK(#REF!),"",AA22+SUM(AD22:AF22,AJ22))</f>
        <v>8.91</v>
      </c>
    </row>
    <row r="23" spans="1:37" s="16" customFormat="1">
      <c r="A23" s="28">
        <f>IF(ISBLANK(#REF!),"",IF(ISNUMBER(A22),A22+1,1))</f>
        <v>13</v>
      </c>
      <c r="B23" s="16" t="s">
        <v>672</v>
      </c>
      <c r="C23" s="16" t="s">
        <v>151</v>
      </c>
      <c r="D23" s="16" t="s">
        <v>112</v>
      </c>
      <c r="E23" s="16" t="s">
        <v>39</v>
      </c>
      <c r="F23" s="16" t="s">
        <v>88</v>
      </c>
      <c r="G23" s="16" t="s">
        <v>15</v>
      </c>
      <c r="H23" s="16" t="s">
        <v>12</v>
      </c>
      <c r="I23" s="16" t="s">
        <v>13</v>
      </c>
      <c r="J23" s="90">
        <v>38184</v>
      </c>
      <c r="K23" s="54">
        <v>7.95</v>
      </c>
      <c r="L23" s="17"/>
      <c r="M23" s="17" t="s">
        <v>12</v>
      </c>
      <c r="N23" s="17"/>
      <c r="O23" s="17"/>
      <c r="P23" s="16">
        <v>0</v>
      </c>
      <c r="Q23" s="16">
        <v>0</v>
      </c>
      <c r="R23" s="16">
        <v>0</v>
      </c>
      <c r="S23" s="16">
        <v>1</v>
      </c>
      <c r="T23" s="16">
        <v>1</v>
      </c>
      <c r="U23" s="16">
        <v>10</v>
      </c>
      <c r="V23" s="26"/>
      <c r="W23" s="87"/>
      <c r="X23" s="17"/>
      <c r="Y23" s="17" t="s">
        <v>14</v>
      </c>
      <c r="Z23" s="17" t="s">
        <v>14</v>
      </c>
      <c r="AA23" s="23">
        <f>IF(ISBLANK(#REF!),"",IF(K23&gt;5,ROUND(0.5*(K23-5),2),0))</f>
        <v>1.48</v>
      </c>
      <c r="AB23" s="23">
        <f>IF(ISBLANK(#REF!),"",IF(L23="ΝΑΙ",6,(IF(M23="ΝΑΙ",4,0))))</f>
        <v>4</v>
      </c>
      <c r="AC23" s="23">
        <f>IF(ISBLANK(#REF!),"",IF(E23="ΠΕ23",IF(N23="ΝΑΙ",3,(IF(O23="ΝΑΙ",2,0))),IF(N23="ΝΑΙ",3,(IF(O23="ΝΑΙ",2,0)))))</f>
        <v>0</v>
      </c>
      <c r="AD23" s="23">
        <f>IF(ISBLANK(#REF!),"",MAX(AB23:AC23))</f>
        <v>4</v>
      </c>
      <c r="AE23" s="23">
        <f>IF(ISBLANK(#REF!),"",MIN(3,0.5*INT((P23*12+Q23+ROUND(R23/30,0))/6)))</f>
        <v>0</v>
      </c>
      <c r="AF23" s="23">
        <f>IF(ISBLANK(#REF!),"",0.25*(S23*12+T23+ROUND(U23/30,0)))</f>
        <v>3.25</v>
      </c>
      <c r="AG23" s="27">
        <f>IF(ISBLANK(#REF!),"",IF(V23&gt;=67%,7,0))</f>
        <v>0</v>
      </c>
      <c r="AH23" s="27">
        <f>IF(ISBLANK(#REF!),"",IF(W23&gt;=1,7,0))</f>
        <v>0</v>
      </c>
      <c r="AI23" s="27">
        <f>IF(ISBLANK(#REF!),"",IF(X23="ΠΟΛΥΤΕΚΝΟΣ",7,IF(X23="ΤΡΙΤΕΚΝΟΣ",3,0)))</f>
        <v>0</v>
      </c>
      <c r="AJ23" s="27">
        <f>IF(ISBLANK(#REF!),"",MAX(AG23:AI23))</f>
        <v>0</v>
      </c>
      <c r="AK23" s="181">
        <f>IF(ISBLANK(#REF!),"",AA23+SUM(AD23:AF23,AJ23))</f>
        <v>8.73</v>
      </c>
    </row>
    <row r="24" spans="1:37" s="16" customFormat="1">
      <c r="A24" s="28">
        <f>IF(ISBLANK(#REF!),"",IF(ISNUMBER(A23),A23+1,1))</f>
        <v>14</v>
      </c>
      <c r="B24" s="16" t="s">
        <v>648</v>
      </c>
      <c r="C24" s="16" t="s">
        <v>98</v>
      </c>
      <c r="D24" s="16" t="s">
        <v>184</v>
      </c>
      <c r="E24" s="16" t="s">
        <v>39</v>
      </c>
      <c r="F24" s="16" t="s">
        <v>88</v>
      </c>
      <c r="G24" s="16" t="s">
        <v>15</v>
      </c>
      <c r="H24" s="16" t="s">
        <v>12</v>
      </c>
      <c r="I24" s="16" t="s">
        <v>13</v>
      </c>
      <c r="J24" s="90">
        <v>38266</v>
      </c>
      <c r="K24" s="54">
        <v>7.58</v>
      </c>
      <c r="L24" s="17"/>
      <c r="M24" s="17" t="s">
        <v>12</v>
      </c>
      <c r="N24" s="17"/>
      <c r="O24" s="17"/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10</v>
      </c>
      <c r="V24" s="26"/>
      <c r="W24" s="87"/>
      <c r="X24" s="17"/>
      <c r="Y24" s="17" t="s">
        <v>14</v>
      </c>
      <c r="Z24" s="17" t="s">
        <v>14</v>
      </c>
      <c r="AA24" s="23">
        <f>IF(ISBLANK(#REF!),"",IF(K24&gt;5,ROUND(0.5*(K24-5),2),0))</f>
        <v>1.29</v>
      </c>
      <c r="AB24" s="23">
        <f>IF(ISBLANK(#REF!),"",IF(L24="ΝΑΙ",6,(IF(M24="ΝΑΙ",4,0))))</f>
        <v>4</v>
      </c>
      <c r="AC24" s="23">
        <f>IF(ISBLANK(#REF!),"",IF(E24="ΠΕ23",IF(N24="ΝΑΙ",3,(IF(O24="ΝΑΙ",2,0))),IF(N24="ΝΑΙ",3,(IF(O24="ΝΑΙ",2,0)))))</f>
        <v>0</v>
      </c>
      <c r="AD24" s="23">
        <f>IF(ISBLANK(#REF!),"",MAX(AB24:AC24))</f>
        <v>4</v>
      </c>
      <c r="AE24" s="23">
        <f>IF(ISBLANK(#REF!),"",MIN(3,0.5*INT((P24*12+Q24+ROUND(R24/30,0))/6)))</f>
        <v>0</v>
      </c>
      <c r="AF24" s="23">
        <f>IF(ISBLANK(#REF!),"",0.25*(S24*12+T24+ROUND(U24/30,0)))</f>
        <v>3.25</v>
      </c>
      <c r="AG24" s="27">
        <f>IF(ISBLANK(#REF!),"",IF(V24&gt;=67%,7,0))</f>
        <v>0</v>
      </c>
      <c r="AH24" s="27">
        <f>IF(ISBLANK(#REF!),"",IF(W24&gt;=1,7,0))</f>
        <v>0</v>
      </c>
      <c r="AI24" s="27">
        <f>IF(ISBLANK(#REF!),"",IF(X24="ΠΟΛΥΤΕΚΝΟΣ",7,IF(X24="ΤΡΙΤΕΚΝΟΣ",3,0)))</f>
        <v>0</v>
      </c>
      <c r="AJ24" s="27">
        <f>IF(ISBLANK(#REF!),"",MAX(AG24:AI24))</f>
        <v>0</v>
      </c>
      <c r="AK24" s="181">
        <f>IF(ISBLANK(#REF!),"",AA24+SUM(AD24:AF24,AJ24))</f>
        <v>8.5399999999999991</v>
      </c>
    </row>
    <row r="25" spans="1:37" s="16" customFormat="1">
      <c r="A25" s="28">
        <f>IF(ISBLANK(#REF!),"",IF(ISNUMBER(A24),A24+1,1))</f>
        <v>15</v>
      </c>
      <c r="B25" s="16" t="s">
        <v>579</v>
      </c>
      <c r="C25" s="16" t="s">
        <v>324</v>
      </c>
      <c r="D25" s="16" t="s">
        <v>580</v>
      </c>
      <c r="E25" s="16" t="s">
        <v>39</v>
      </c>
      <c r="F25" s="16" t="s">
        <v>88</v>
      </c>
      <c r="G25" s="16" t="s">
        <v>15</v>
      </c>
      <c r="H25" s="16" t="s">
        <v>12</v>
      </c>
      <c r="I25" s="16" t="s">
        <v>13</v>
      </c>
      <c r="J25" s="90">
        <v>40127</v>
      </c>
      <c r="K25" s="54">
        <v>7.75</v>
      </c>
      <c r="L25" s="17"/>
      <c r="M25" s="17" t="s">
        <v>12</v>
      </c>
      <c r="N25" s="17"/>
      <c r="O25" s="17"/>
      <c r="P25" s="16">
        <v>0</v>
      </c>
      <c r="Q25" s="16">
        <v>0</v>
      </c>
      <c r="R25" s="16">
        <v>0</v>
      </c>
      <c r="S25" s="16">
        <v>0</v>
      </c>
      <c r="T25" s="16">
        <v>11</v>
      </c>
      <c r="U25" s="16">
        <v>18</v>
      </c>
      <c r="V25" s="26"/>
      <c r="W25" s="87"/>
      <c r="X25" s="17"/>
      <c r="Y25" s="17" t="s">
        <v>14</v>
      </c>
      <c r="Z25" s="17" t="s">
        <v>14</v>
      </c>
      <c r="AA25" s="23">
        <f>IF(ISBLANK(#REF!),"",IF(K25&gt;5,ROUND(0.5*(K25-5),2),0))</f>
        <v>1.38</v>
      </c>
      <c r="AB25" s="23">
        <f>IF(ISBLANK(#REF!),"",IF(L25="ΝΑΙ",6,(IF(M25="ΝΑΙ",4,0))))</f>
        <v>4</v>
      </c>
      <c r="AC25" s="23">
        <f>IF(ISBLANK(#REF!),"",IF(E25="ΠΕ23",IF(N25="ΝΑΙ",3,(IF(O25="ΝΑΙ",2,0))),IF(N25="ΝΑΙ",3,(IF(O25="ΝΑΙ",2,0)))))</f>
        <v>0</v>
      </c>
      <c r="AD25" s="23">
        <f>IF(ISBLANK(#REF!),"",MAX(AB25:AC25))</f>
        <v>4</v>
      </c>
      <c r="AE25" s="23">
        <f>IF(ISBLANK(#REF!),"",MIN(3,0.5*INT((P25*12+Q25+ROUND(R25/30,0))/6)))</f>
        <v>0</v>
      </c>
      <c r="AF25" s="23">
        <f>IF(ISBLANK(#REF!),"",0.25*(S25*12+T25+ROUND(U25/30,0)))</f>
        <v>3</v>
      </c>
      <c r="AG25" s="27">
        <f>IF(ISBLANK(#REF!),"",IF(V25&gt;=67%,7,0))</f>
        <v>0</v>
      </c>
      <c r="AH25" s="27">
        <f>IF(ISBLANK(#REF!),"",IF(W25&gt;=1,7,0))</f>
        <v>0</v>
      </c>
      <c r="AI25" s="27">
        <f>IF(ISBLANK(#REF!),"",IF(X25="ΠΟΛΥΤΕΚΝΟΣ",7,IF(X25="ΤΡΙΤΕΚΝΟΣ",3,0)))</f>
        <v>0</v>
      </c>
      <c r="AJ25" s="27">
        <f>IF(ISBLANK(#REF!),"",MAX(AG25:AI25))</f>
        <v>0</v>
      </c>
      <c r="AK25" s="181">
        <f>IF(ISBLANK(#REF!),"",AA25+SUM(AD25:AF25,AJ25))</f>
        <v>8.379999999999999</v>
      </c>
    </row>
    <row r="26" spans="1:37" s="16" customFormat="1">
      <c r="A26" s="28">
        <f>IF(ISBLANK(#REF!),"",IF(ISNUMBER(A25),A25+1,1))</f>
        <v>16</v>
      </c>
      <c r="B26" s="16" t="s">
        <v>593</v>
      </c>
      <c r="C26" s="16" t="s">
        <v>461</v>
      </c>
      <c r="D26" s="16" t="s">
        <v>96</v>
      </c>
      <c r="E26" s="16" t="s">
        <v>39</v>
      </c>
      <c r="F26" s="16" t="s">
        <v>88</v>
      </c>
      <c r="G26" s="16" t="s">
        <v>15</v>
      </c>
      <c r="H26" s="16" t="s">
        <v>12</v>
      </c>
      <c r="I26" s="16" t="s">
        <v>13</v>
      </c>
      <c r="J26" s="90">
        <v>40228</v>
      </c>
      <c r="K26" s="54">
        <v>7.64</v>
      </c>
      <c r="L26" s="17"/>
      <c r="M26" s="17" t="s">
        <v>12</v>
      </c>
      <c r="N26" s="17"/>
      <c r="O26" s="17"/>
      <c r="P26" s="16">
        <v>0</v>
      </c>
      <c r="Q26" s="16">
        <v>0</v>
      </c>
      <c r="R26" s="16">
        <v>0</v>
      </c>
      <c r="S26" s="16">
        <v>0</v>
      </c>
      <c r="T26" s="16">
        <v>11</v>
      </c>
      <c r="U26" s="16">
        <v>21</v>
      </c>
      <c r="V26" s="26"/>
      <c r="W26" s="87"/>
      <c r="X26" s="17"/>
      <c r="Y26" s="17" t="s">
        <v>14</v>
      </c>
      <c r="Z26" s="17" t="s">
        <v>14</v>
      </c>
      <c r="AA26" s="23">
        <f>IF(ISBLANK(#REF!),"",IF(K26&gt;5,ROUND(0.5*(K26-5),2),0))</f>
        <v>1.32</v>
      </c>
      <c r="AB26" s="23">
        <f>IF(ISBLANK(#REF!),"",IF(L26="ΝΑΙ",6,(IF(M26="ΝΑΙ",4,0))))</f>
        <v>4</v>
      </c>
      <c r="AC26" s="23">
        <f>IF(ISBLANK(#REF!),"",IF(E26="ΠΕ23",IF(N26="ΝΑΙ",3,(IF(O26="ΝΑΙ",2,0))),IF(N26="ΝΑΙ",3,(IF(O26="ΝΑΙ",2,0)))))</f>
        <v>0</v>
      </c>
      <c r="AD26" s="23">
        <f>IF(ISBLANK(#REF!),"",MAX(AB26:AC26))</f>
        <v>4</v>
      </c>
      <c r="AE26" s="23">
        <f>IF(ISBLANK(#REF!),"",MIN(3,0.5*INT((P26*12+Q26+ROUND(R26/30,0))/6)))</f>
        <v>0</v>
      </c>
      <c r="AF26" s="23">
        <f>IF(ISBLANK(#REF!),"",0.25*(S26*12+T26+ROUND(U26/30,0)))</f>
        <v>3</v>
      </c>
      <c r="AG26" s="27">
        <f>IF(ISBLANK(#REF!),"",IF(V26&gt;=67%,7,0))</f>
        <v>0</v>
      </c>
      <c r="AH26" s="27">
        <f>IF(ISBLANK(#REF!),"",IF(W26&gt;=1,7,0))</f>
        <v>0</v>
      </c>
      <c r="AI26" s="27">
        <f>IF(ISBLANK(#REF!),"",IF(X26="ΠΟΛΥΤΕΚΝΟΣ",7,IF(X26="ΤΡΙΤΕΚΝΟΣ",3,0)))</f>
        <v>0</v>
      </c>
      <c r="AJ26" s="27">
        <f>IF(ISBLANK(#REF!),"",MAX(AG26:AI26))</f>
        <v>0</v>
      </c>
      <c r="AK26" s="181">
        <f>IF(ISBLANK(#REF!),"",AA26+SUM(AD26:AF26,AJ26))</f>
        <v>8.32</v>
      </c>
    </row>
    <row r="27" spans="1:37" s="16" customFormat="1">
      <c r="A27" s="28">
        <f>IF(ISBLANK(#REF!),"",IF(ISNUMBER(A26),A26+1,1))</f>
        <v>17</v>
      </c>
      <c r="B27" s="16" t="s">
        <v>617</v>
      </c>
      <c r="C27" s="16" t="s">
        <v>134</v>
      </c>
      <c r="D27" s="16" t="s">
        <v>107</v>
      </c>
      <c r="E27" s="16" t="s">
        <v>39</v>
      </c>
      <c r="F27" s="16" t="s">
        <v>88</v>
      </c>
      <c r="G27" s="16" t="s">
        <v>15</v>
      </c>
      <c r="H27" s="16" t="s">
        <v>12</v>
      </c>
      <c r="I27" s="16" t="s">
        <v>13</v>
      </c>
      <c r="J27" s="90">
        <v>39711</v>
      </c>
      <c r="K27" s="54">
        <v>8.0399999999999991</v>
      </c>
      <c r="L27" s="17"/>
      <c r="M27" s="17" t="s">
        <v>12</v>
      </c>
      <c r="N27" s="17"/>
      <c r="O27" s="17"/>
      <c r="P27" s="16">
        <v>2</v>
      </c>
      <c r="Q27" s="16">
        <v>3</v>
      </c>
      <c r="R27" s="16">
        <v>28</v>
      </c>
      <c r="S27" s="16">
        <v>0</v>
      </c>
      <c r="T27" s="16">
        <v>3</v>
      </c>
      <c r="U27" s="16">
        <v>11</v>
      </c>
      <c r="V27" s="26"/>
      <c r="W27" s="87"/>
      <c r="X27" s="17"/>
      <c r="Y27" s="17" t="s">
        <v>14</v>
      </c>
      <c r="Z27" s="17" t="s">
        <v>14</v>
      </c>
      <c r="AA27" s="23">
        <f>IF(ISBLANK(#REF!),"",IF(K27&gt;5,ROUND(0.5*(K27-5),2),0))</f>
        <v>1.52</v>
      </c>
      <c r="AB27" s="23">
        <f>IF(ISBLANK(#REF!),"",IF(L27="ΝΑΙ",6,(IF(M27="ΝΑΙ",4,0))))</f>
        <v>4</v>
      </c>
      <c r="AC27" s="23">
        <f>IF(ISBLANK(#REF!),"",IF(E27="ΠΕ23",IF(N27="ΝΑΙ",3,(IF(O27="ΝΑΙ",2,0))),IF(N27="ΝΑΙ",3,(IF(O27="ΝΑΙ",2,0)))))</f>
        <v>0</v>
      </c>
      <c r="AD27" s="23">
        <f>IF(ISBLANK(#REF!),"",MAX(AB27:AC27))</f>
        <v>4</v>
      </c>
      <c r="AE27" s="23">
        <f>IF(ISBLANK(#REF!),"",MIN(3,0.5*INT((P27*12+Q27+ROUND(R27/30,0))/6)))</f>
        <v>2</v>
      </c>
      <c r="AF27" s="23">
        <f>IF(ISBLANK(#REF!),"",0.25*(S27*12+T27+ROUND(U27/30,0)))</f>
        <v>0.75</v>
      </c>
      <c r="AG27" s="27">
        <f>IF(ISBLANK(#REF!),"",IF(V27&gt;=67%,7,0))</f>
        <v>0</v>
      </c>
      <c r="AH27" s="27">
        <f>IF(ISBLANK(#REF!),"",IF(W27&gt;=1,7,0))</f>
        <v>0</v>
      </c>
      <c r="AI27" s="27">
        <f>IF(ISBLANK(#REF!),"",IF(X27="ΠΟΛΥΤΕΚΝΟΣ",7,IF(X27="ΤΡΙΤΕΚΝΟΣ",3,0)))</f>
        <v>0</v>
      </c>
      <c r="AJ27" s="27">
        <f>IF(ISBLANK(#REF!),"",MAX(AG27:AI27))</f>
        <v>0</v>
      </c>
      <c r="AK27" s="181">
        <f>IF(ISBLANK(#REF!),"",AA27+SUM(AD27:AF27,AJ27))</f>
        <v>8.27</v>
      </c>
    </row>
    <row r="28" spans="1:37" s="16" customFormat="1">
      <c r="A28" s="28">
        <f>IF(ISBLANK(#REF!),"",IF(ISNUMBER(A27),A27+1,1))</f>
        <v>18</v>
      </c>
      <c r="B28" s="16" t="s">
        <v>629</v>
      </c>
      <c r="C28" s="16" t="s">
        <v>630</v>
      </c>
      <c r="D28" s="16" t="s">
        <v>167</v>
      </c>
      <c r="E28" s="16" t="s">
        <v>39</v>
      </c>
      <c r="F28" s="16" t="s">
        <v>88</v>
      </c>
      <c r="G28" s="16" t="s">
        <v>15</v>
      </c>
      <c r="H28" s="16" t="s">
        <v>12</v>
      </c>
      <c r="I28" s="16" t="s">
        <v>13</v>
      </c>
      <c r="J28" s="90">
        <v>37952</v>
      </c>
      <c r="K28" s="54">
        <v>5.95</v>
      </c>
      <c r="L28" s="17"/>
      <c r="M28" s="17" t="s">
        <v>12</v>
      </c>
      <c r="N28" s="17"/>
      <c r="O28" s="17"/>
      <c r="P28" s="16">
        <v>0</v>
      </c>
      <c r="Q28" s="16">
        <v>2</v>
      </c>
      <c r="R28" s="16">
        <v>21</v>
      </c>
      <c r="S28" s="16">
        <v>1</v>
      </c>
      <c r="T28" s="16">
        <v>2</v>
      </c>
      <c r="U28" s="16">
        <v>11</v>
      </c>
      <c r="V28" s="26"/>
      <c r="W28" s="87"/>
      <c r="X28" s="17"/>
      <c r="Y28" s="17" t="s">
        <v>14</v>
      </c>
      <c r="Z28" s="17" t="s">
        <v>14</v>
      </c>
      <c r="AA28" s="23">
        <f>IF(ISBLANK(#REF!),"",IF(K28&gt;5,ROUND(0.5*(K28-5),2),0))</f>
        <v>0.48</v>
      </c>
      <c r="AB28" s="23">
        <f>IF(ISBLANK(#REF!),"",IF(L28="ΝΑΙ",6,(IF(M28="ΝΑΙ",4,0))))</f>
        <v>4</v>
      </c>
      <c r="AC28" s="23">
        <f>IF(ISBLANK(#REF!),"",IF(E28="ΠΕ23",IF(N28="ΝΑΙ",3,(IF(O28="ΝΑΙ",2,0))),IF(N28="ΝΑΙ",3,(IF(O28="ΝΑΙ",2,0)))))</f>
        <v>0</v>
      </c>
      <c r="AD28" s="23">
        <f>IF(ISBLANK(#REF!),"",MAX(AB28:AC28))</f>
        <v>4</v>
      </c>
      <c r="AE28" s="23">
        <f>IF(ISBLANK(#REF!),"",MIN(3,0.5*INT((P28*12+Q28+ROUND(R28/30,0))/6)))</f>
        <v>0</v>
      </c>
      <c r="AF28" s="23">
        <f>IF(ISBLANK(#REF!),"",0.25*(S28*12+T28+ROUND(U28/30,0)))</f>
        <v>3.5</v>
      </c>
      <c r="AG28" s="27">
        <f>IF(ISBLANK(#REF!),"",IF(V28&gt;=67%,7,0))</f>
        <v>0</v>
      </c>
      <c r="AH28" s="27">
        <f>IF(ISBLANK(#REF!),"",IF(W28&gt;=1,7,0))</f>
        <v>0</v>
      </c>
      <c r="AI28" s="27">
        <f>IF(ISBLANK(#REF!),"",IF(X28="ΠΟΛΥΤΕΚΝΟΣ",7,IF(X28="ΤΡΙΤΕΚΝΟΣ",3,0)))</f>
        <v>0</v>
      </c>
      <c r="AJ28" s="27">
        <f>IF(ISBLANK(#REF!),"",MAX(AG28:AI28))</f>
        <v>0</v>
      </c>
      <c r="AK28" s="181">
        <f>IF(ISBLANK(#REF!),"",AA28+SUM(AD28:AF28,AJ28))</f>
        <v>7.98</v>
      </c>
    </row>
    <row r="29" spans="1:37" s="16" customFormat="1">
      <c r="A29" s="28">
        <f>IF(ISBLANK(#REF!),"",IF(ISNUMBER(A28),A28+1,1))</f>
        <v>19</v>
      </c>
      <c r="B29" s="16" t="s">
        <v>485</v>
      </c>
      <c r="C29" s="16" t="s">
        <v>486</v>
      </c>
      <c r="D29" s="16" t="s">
        <v>144</v>
      </c>
      <c r="E29" s="16" t="s">
        <v>39</v>
      </c>
      <c r="F29" s="16" t="s">
        <v>88</v>
      </c>
      <c r="G29" s="16" t="s">
        <v>15</v>
      </c>
      <c r="H29" s="16" t="s">
        <v>12</v>
      </c>
      <c r="I29" s="16" t="s">
        <v>13</v>
      </c>
      <c r="J29" s="90">
        <v>37534</v>
      </c>
      <c r="K29" s="54">
        <v>7.43</v>
      </c>
      <c r="L29" s="17"/>
      <c r="M29" s="17"/>
      <c r="N29" s="17"/>
      <c r="O29" s="17"/>
      <c r="P29" s="16">
        <v>7</v>
      </c>
      <c r="Q29" s="16">
        <v>9</v>
      </c>
      <c r="R29" s="16">
        <v>14</v>
      </c>
      <c r="S29" s="16">
        <v>1</v>
      </c>
      <c r="T29" s="16">
        <v>1</v>
      </c>
      <c r="U29" s="16">
        <v>2</v>
      </c>
      <c r="V29" s="26"/>
      <c r="W29" s="87"/>
      <c r="X29" s="17"/>
      <c r="Y29" s="17" t="s">
        <v>14</v>
      </c>
      <c r="Z29" s="17" t="s">
        <v>14</v>
      </c>
      <c r="AA29" s="23">
        <f>IF(ISBLANK(#REF!),"",IF(K29&gt;5,ROUND(0.5*(K29-5),2),0))</f>
        <v>1.22</v>
      </c>
      <c r="AB29" s="23">
        <f>IF(ISBLANK(#REF!),"",IF(L29="ΝΑΙ",6,(IF(M29="ΝΑΙ",4,0))))</f>
        <v>0</v>
      </c>
      <c r="AC29" s="23">
        <f>IF(ISBLANK(#REF!),"",IF(E29="ΠΕ23",IF(N29="ΝΑΙ",3,(IF(O29="ΝΑΙ",2,0))),IF(N29="ΝΑΙ",3,(IF(O29="ΝΑΙ",2,0)))))</f>
        <v>0</v>
      </c>
      <c r="AD29" s="23">
        <f>IF(ISBLANK(#REF!),"",MAX(AB29:AC29))</f>
        <v>0</v>
      </c>
      <c r="AE29" s="23">
        <f>IF(ISBLANK(#REF!),"",MIN(3,0.5*INT((P29*12+Q29+ROUND(R29/30,0))/6)))</f>
        <v>3</v>
      </c>
      <c r="AF29" s="23">
        <f>IF(ISBLANK(#REF!),"",0.25*(S29*12+T29+ROUND(U29/30,0)))</f>
        <v>3.25</v>
      </c>
      <c r="AG29" s="27">
        <f>IF(ISBLANK(#REF!),"",IF(V29&gt;=67%,7,0))</f>
        <v>0</v>
      </c>
      <c r="AH29" s="27">
        <f>IF(ISBLANK(#REF!),"",IF(W29&gt;=1,7,0))</f>
        <v>0</v>
      </c>
      <c r="AI29" s="27">
        <f>IF(ISBLANK(#REF!),"",IF(X29="ΠΟΛΥΤΕΚΝΟΣ",7,IF(X29="ΤΡΙΤΕΚΝΟΣ",3,0)))</f>
        <v>0</v>
      </c>
      <c r="AJ29" s="27">
        <f>IF(ISBLANK(#REF!),"",MAX(AG29:AI29))</f>
        <v>0</v>
      </c>
      <c r="AK29" s="181">
        <f>IF(ISBLANK(#REF!),"",AA29+SUM(AD29:AF29,AJ29))</f>
        <v>7.47</v>
      </c>
    </row>
    <row r="30" spans="1:37" s="16" customFormat="1">
      <c r="A30" s="28">
        <f>IF(ISBLANK(#REF!),"",IF(ISNUMBER(A29),A29+1,1))</f>
        <v>20</v>
      </c>
      <c r="B30" s="16" t="s">
        <v>627</v>
      </c>
      <c r="C30" s="16" t="s">
        <v>154</v>
      </c>
      <c r="D30" s="16" t="s">
        <v>147</v>
      </c>
      <c r="E30" s="16" t="s">
        <v>39</v>
      </c>
      <c r="F30" s="16" t="s">
        <v>88</v>
      </c>
      <c r="G30" s="16" t="s">
        <v>15</v>
      </c>
      <c r="H30" s="16" t="s">
        <v>12</v>
      </c>
      <c r="I30" s="16" t="s">
        <v>13</v>
      </c>
      <c r="J30" s="90">
        <v>39276</v>
      </c>
      <c r="K30" s="54">
        <v>8.6</v>
      </c>
      <c r="L30" s="17"/>
      <c r="M30" s="17" t="s">
        <v>12</v>
      </c>
      <c r="N30" s="17"/>
      <c r="O30" s="17"/>
      <c r="P30" s="16">
        <v>0</v>
      </c>
      <c r="Q30" s="16">
        <v>10</v>
      </c>
      <c r="R30" s="16">
        <v>0</v>
      </c>
      <c r="S30" s="16">
        <v>0</v>
      </c>
      <c r="T30" s="16">
        <v>4</v>
      </c>
      <c r="U30" s="16">
        <v>6</v>
      </c>
      <c r="V30" s="26"/>
      <c r="W30" s="87"/>
      <c r="X30" s="17"/>
      <c r="Y30" s="17" t="s">
        <v>14</v>
      </c>
      <c r="Z30" s="17" t="s">
        <v>14</v>
      </c>
      <c r="AA30" s="23">
        <f>IF(ISBLANK(#REF!),"",IF(K30&gt;5,ROUND(0.5*(K30-5),2),0))</f>
        <v>1.8</v>
      </c>
      <c r="AB30" s="23">
        <f>IF(ISBLANK(#REF!),"",IF(L30="ΝΑΙ",6,(IF(M30="ΝΑΙ",4,0))))</f>
        <v>4</v>
      </c>
      <c r="AC30" s="23">
        <f>IF(ISBLANK(#REF!),"",IF(E30="ΠΕ23",IF(N30="ΝΑΙ",3,(IF(O30="ΝΑΙ",2,0))),IF(N30="ΝΑΙ",3,(IF(O30="ΝΑΙ",2,0)))))</f>
        <v>0</v>
      </c>
      <c r="AD30" s="23">
        <f>IF(ISBLANK(#REF!),"",MAX(AB30:AC30))</f>
        <v>4</v>
      </c>
      <c r="AE30" s="23">
        <f>IF(ISBLANK(#REF!),"",MIN(3,0.5*INT((P30*12+Q30+ROUND(R30/30,0))/6)))</f>
        <v>0.5</v>
      </c>
      <c r="AF30" s="23">
        <f>IF(ISBLANK(#REF!),"",0.25*(S30*12+T30+ROUND(U30/30,0)))</f>
        <v>1</v>
      </c>
      <c r="AG30" s="27">
        <f>IF(ISBLANK(#REF!),"",IF(V30&gt;=67%,7,0))</f>
        <v>0</v>
      </c>
      <c r="AH30" s="27">
        <f>IF(ISBLANK(#REF!),"",IF(W30&gt;=1,7,0))</f>
        <v>0</v>
      </c>
      <c r="AI30" s="27">
        <f>IF(ISBLANK(#REF!),"",IF(X30="ΠΟΛΥΤΕΚΝΟΣ",7,IF(X30="ΤΡΙΤΕΚΝΟΣ",3,0)))</f>
        <v>0</v>
      </c>
      <c r="AJ30" s="27">
        <f>IF(ISBLANK(#REF!),"",MAX(AG30:AI30))</f>
        <v>0</v>
      </c>
      <c r="AK30" s="181">
        <f>IF(ISBLANK(#REF!),"",AA30+SUM(AD30:AF30,AJ30))</f>
        <v>7.3</v>
      </c>
    </row>
    <row r="31" spans="1:37" s="16" customFormat="1">
      <c r="A31" s="28">
        <f>IF(ISBLANK(#REF!),"",IF(ISNUMBER(A30),A30+1,1))</f>
        <v>21</v>
      </c>
      <c r="B31" s="16" t="s">
        <v>368</v>
      </c>
      <c r="C31" s="16" t="s">
        <v>132</v>
      </c>
      <c r="D31" s="16" t="s">
        <v>184</v>
      </c>
      <c r="E31" s="16" t="s">
        <v>39</v>
      </c>
      <c r="F31" s="16" t="s">
        <v>88</v>
      </c>
      <c r="G31" s="16" t="s">
        <v>15</v>
      </c>
      <c r="H31" s="16" t="s">
        <v>12</v>
      </c>
      <c r="I31" s="16" t="s">
        <v>13</v>
      </c>
      <c r="J31" s="90">
        <v>37554</v>
      </c>
      <c r="K31" s="54">
        <v>7.97</v>
      </c>
      <c r="L31" s="17"/>
      <c r="M31" s="17"/>
      <c r="N31" s="17"/>
      <c r="O31" s="17"/>
      <c r="P31" s="16">
        <v>0</v>
      </c>
      <c r="Q31" s="16">
        <v>9</v>
      </c>
      <c r="R31" s="16">
        <v>13</v>
      </c>
      <c r="S31" s="16">
        <v>0</v>
      </c>
      <c r="T31" s="16">
        <v>9</v>
      </c>
      <c r="U31" s="16">
        <v>12</v>
      </c>
      <c r="V31" s="26"/>
      <c r="W31" s="87"/>
      <c r="X31" s="17" t="s">
        <v>31</v>
      </c>
      <c r="Y31" s="17" t="s">
        <v>14</v>
      </c>
      <c r="Z31" s="17" t="s">
        <v>14</v>
      </c>
      <c r="AA31" s="23">
        <f>IF(ISBLANK(#REF!),"",IF(K31&gt;5,ROUND(0.5*(K31-5),2),0))</f>
        <v>1.49</v>
      </c>
      <c r="AB31" s="23">
        <f>IF(ISBLANK(#REF!),"",IF(L31="ΝΑΙ",6,(IF(M31="ΝΑΙ",4,0))))</f>
        <v>0</v>
      </c>
      <c r="AC31" s="23">
        <f>IF(ISBLANK(#REF!),"",IF(E31="ΠΕ23",IF(N31="ΝΑΙ",3,(IF(O31="ΝΑΙ",2,0))),IF(N31="ΝΑΙ",3,(IF(O31="ΝΑΙ",2,0)))))</f>
        <v>0</v>
      </c>
      <c r="AD31" s="23">
        <f>IF(ISBLANK(#REF!),"",MAX(AB31:AC31))</f>
        <v>0</v>
      </c>
      <c r="AE31" s="23">
        <f>IF(ISBLANK(#REF!),"",MIN(3,0.5*INT((P31*12+Q31+ROUND(R31/30,0))/6)))</f>
        <v>0.5</v>
      </c>
      <c r="AF31" s="23">
        <f>IF(ISBLANK(#REF!),"",0.25*(S31*12+T31+ROUND(U31/30,0)))</f>
        <v>2.25</v>
      </c>
      <c r="AG31" s="27">
        <f>IF(ISBLANK(#REF!),"",IF(V31&gt;=67%,7,0))</f>
        <v>0</v>
      </c>
      <c r="AH31" s="27">
        <f>IF(ISBLANK(#REF!),"",IF(W31&gt;=1,7,0))</f>
        <v>0</v>
      </c>
      <c r="AI31" s="27">
        <f>IF(ISBLANK(#REF!),"",IF(X31="ΠΟΛΥΤΕΚΝΟΣ",7,IF(X31="ΤΡΙΤΕΚΝΟΣ",3,0)))</f>
        <v>3</v>
      </c>
      <c r="AJ31" s="27">
        <f>IF(ISBLANK(#REF!),"",MAX(AG31:AI31))</f>
        <v>3</v>
      </c>
      <c r="AK31" s="181">
        <f>IF(ISBLANK(#REF!),"",AA31+SUM(AD31:AF31,AJ31))</f>
        <v>7.24</v>
      </c>
    </row>
    <row r="32" spans="1:37" s="16" customFormat="1">
      <c r="A32" s="28">
        <f>IF(ISBLANK(#REF!),"",IF(ISNUMBER(A31),A31+1,1))</f>
        <v>22</v>
      </c>
      <c r="B32" s="16" t="s">
        <v>487</v>
      </c>
      <c r="C32" s="16" t="s">
        <v>109</v>
      </c>
      <c r="D32" s="16" t="s">
        <v>488</v>
      </c>
      <c r="E32" s="16" t="s">
        <v>39</v>
      </c>
      <c r="F32" s="16" t="s">
        <v>88</v>
      </c>
      <c r="G32" s="16" t="s">
        <v>15</v>
      </c>
      <c r="H32" s="16" t="s">
        <v>12</v>
      </c>
      <c r="I32" s="16" t="s">
        <v>13</v>
      </c>
      <c r="J32" s="90">
        <v>39288</v>
      </c>
      <c r="K32" s="54">
        <v>7.99</v>
      </c>
      <c r="L32" s="17"/>
      <c r="M32" s="17" t="s">
        <v>12</v>
      </c>
      <c r="N32" s="17"/>
      <c r="O32" s="17"/>
      <c r="P32" s="16">
        <v>0</v>
      </c>
      <c r="Q32" s="16">
        <v>10</v>
      </c>
      <c r="R32" s="16">
        <v>9</v>
      </c>
      <c r="S32" s="16">
        <v>0</v>
      </c>
      <c r="T32" s="16">
        <v>4</v>
      </c>
      <c r="U32" s="16">
        <v>9</v>
      </c>
      <c r="V32" s="26"/>
      <c r="W32" s="87"/>
      <c r="X32" s="17"/>
      <c r="Y32" s="17" t="s">
        <v>14</v>
      </c>
      <c r="Z32" s="17" t="s">
        <v>14</v>
      </c>
      <c r="AA32" s="23">
        <f>IF(ISBLANK(#REF!),"",IF(K32&gt;5,ROUND(0.5*(K32-5),2),0))</f>
        <v>1.5</v>
      </c>
      <c r="AB32" s="23">
        <f>IF(ISBLANK(#REF!),"",IF(L32="ΝΑΙ",6,(IF(M32="ΝΑΙ",4,0))))</f>
        <v>4</v>
      </c>
      <c r="AC32" s="23">
        <f>IF(ISBLANK(#REF!),"",IF(E32="ΠΕ23",IF(N32="ΝΑΙ",3,(IF(O32="ΝΑΙ",2,0))),IF(N32="ΝΑΙ",3,(IF(O32="ΝΑΙ",2,0)))))</f>
        <v>0</v>
      </c>
      <c r="AD32" s="23">
        <f>IF(ISBLANK(#REF!),"",MAX(AB32:AC32))</f>
        <v>4</v>
      </c>
      <c r="AE32" s="23">
        <f>IF(ISBLANK(#REF!),"",MIN(3,0.5*INT((P32*12+Q32+ROUND(R32/30,0))/6)))</f>
        <v>0.5</v>
      </c>
      <c r="AF32" s="23">
        <f>IF(ISBLANK(#REF!),"",0.25*(S32*12+T32+ROUND(U32/30,0)))</f>
        <v>1</v>
      </c>
      <c r="AG32" s="27">
        <f>IF(ISBLANK(#REF!),"",IF(V32&gt;=67%,7,0))</f>
        <v>0</v>
      </c>
      <c r="AH32" s="27">
        <f>IF(ISBLANK(#REF!),"",IF(W32&gt;=1,7,0))</f>
        <v>0</v>
      </c>
      <c r="AI32" s="27">
        <f>IF(ISBLANK(#REF!),"",IF(X32="ΠΟΛΥΤΕΚΝΟΣ",7,IF(X32="ΤΡΙΤΕΚΝΟΣ",3,0)))</f>
        <v>0</v>
      </c>
      <c r="AJ32" s="27">
        <f>IF(ISBLANK(#REF!),"",MAX(AG32:AI32))</f>
        <v>0</v>
      </c>
      <c r="AK32" s="181">
        <f>IF(ISBLANK(#REF!),"",AA32+SUM(AD32:AF32,AJ32))</f>
        <v>7</v>
      </c>
    </row>
    <row r="33" spans="1:37" s="16" customFormat="1">
      <c r="A33" s="28">
        <f>IF(ISBLANK(#REF!),"",IF(ISNUMBER(A32),A32+1,1))</f>
        <v>23</v>
      </c>
      <c r="B33" s="16" t="s">
        <v>645</v>
      </c>
      <c r="C33" s="16" t="s">
        <v>442</v>
      </c>
      <c r="D33" s="16" t="s">
        <v>167</v>
      </c>
      <c r="E33" s="16" t="s">
        <v>39</v>
      </c>
      <c r="F33" s="16" t="s">
        <v>88</v>
      </c>
      <c r="G33" s="16" t="s">
        <v>15</v>
      </c>
      <c r="H33" s="16" t="s">
        <v>12</v>
      </c>
      <c r="I33" s="16" t="s">
        <v>13</v>
      </c>
      <c r="J33" s="90">
        <v>41190</v>
      </c>
      <c r="K33" s="54">
        <v>8</v>
      </c>
      <c r="L33" s="17"/>
      <c r="M33" s="17"/>
      <c r="N33" s="17"/>
      <c r="O33" s="17"/>
      <c r="P33" s="16">
        <v>2</v>
      </c>
      <c r="Q33" s="16">
        <v>7</v>
      </c>
      <c r="R33" s="16">
        <v>6</v>
      </c>
      <c r="S33" s="16">
        <v>1</v>
      </c>
      <c r="T33" s="16">
        <v>0</v>
      </c>
      <c r="U33" s="16">
        <v>14</v>
      </c>
      <c r="V33" s="26"/>
      <c r="W33" s="87"/>
      <c r="X33" s="17"/>
      <c r="Y33" s="17" t="s">
        <v>14</v>
      </c>
      <c r="Z33" s="17" t="s">
        <v>14</v>
      </c>
      <c r="AA33" s="23">
        <f>IF(ISBLANK(#REF!),"",IF(K33&gt;5,ROUND(0.5*(K33-5),2),0))</f>
        <v>1.5</v>
      </c>
      <c r="AB33" s="23">
        <f>IF(ISBLANK(#REF!),"",IF(L33="ΝΑΙ",6,(IF(M33="ΝΑΙ",4,0))))</f>
        <v>0</v>
      </c>
      <c r="AC33" s="23">
        <f>IF(ISBLANK(#REF!),"",IF(E33="ΠΕ23",IF(N33="ΝΑΙ",3,(IF(O33="ΝΑΙ",2,0))),IF(N33="ΝΑΙ",3,(IF(O33="ΝΑΙ",2,0)))))</f>
        <v>0</v>
      </c>
      <c r="AD33" s="23">
        <f>IF(ISBLANK(#REF!),"",MAX(AB33:AC33))</f>
        <v>0</v>
      </c>
      <c r="AE33" s="23">
        <f>IF(ISBLANK(#REF!),"",MIN(3,0.5*INT((P33*12+Q33+ROUND(R33/30,0))/6)))</f>
        <v>2.5</v>
      </c>
      <c r="AF33" s="23">
        <f>IF(ISBLANK(#REF!),"",0.25*(S33*12+T33+ROUND(U33/30,0)))</f>
        <v>3</v>
      </c>
      <c r="AG33" s="27">
        <f>IF(ISBLANK(#REF!),"",IF(V33&gt;=67%,7,0))</f>
        <v>0</v>
      </c>
      <c r="AH33" s="27">
        <f>IF(ISBLANK(#REF!),"",IF(W33&gt;=1,7,0))</f>
        <v>0</v>
      </c>
      <c r="AI33" s="27">
        <f>IF(ISBLANK(#REF!),"",IF(X33="ΠΟΛΥΤΕΚΝΟΣ",7,IF(X33="ΤΡΙΤΕΚΝΟΣ",3,0)))</f>
        <v>0</v>
      </c>
      <c r="AJ33" s="27">
        <f>IF(ISBLANK(#REF!),"",MAX(AG33:AI33))</f>
        <v>0</v>
      </c>
      <c r="AK33" s="181">
        <f>IF(ISBLANK(#REF!),"",AA33+SUM(AD33:AF33,AJ33))</f>
        <v>7</v>
      </c>
    </row>
    <row r="34" spans="1:37" s="16" customFormat="1">
      <c r="A34" s="28">
        <f>IF(ISBLANK(#REF!),"",IF(ISNUMBER(A33),A33+1,1))</f>
        <v>24</v>
      </c>
      <c r="B34" s="16" t="s">
        <v>636</v>
      </c>
      <c r="C34" s="16" t="s">
        <v>637</v>
      </c>
      <c r="D34" s="16" t="s">
        <v>112</v>
      </c>
      <c r="E34" s="16" t="s">
        <v>39</v>
      </c>
      <c r="F34" s="16" t="s">
        <v>88</v>
      </c>
      <c r="G34" s="16" t="s">
        <v>15</v>
      </c>
      <c r="H34" s="16" t="s">
        <v>12</v>
      </c>
      <c r="I34" s="16" t="s">
        <v>13</v>
      </c>
      <c r="J34" s="90">
        <v>37071</v>
      </c>
      <c r="K34" s="54">
        <v>8.4600000000000009</v>
      </c>
      <c r="L34" s="17"/>
      <c r="M34" s="17" t="s">
        <v>12</v>
      </c>
      <c r="N34" s="17"/>
      <c r="O34" s="17"/>
      <c r="P34" s="16">
        <v>0</v>
      </c>
      <c r="Q34" s="16">
        <v>0</v>
      </c>
      <c r="R34" s="16">
        <v>0</v>
      </c>
      <c r="S34" s="16">
        <v>0</v>
      </c>
      <c r="T34" s="16">
        <v>4</v>
      </c>
      <c r="U34" s="16">
        <v>24</v>
      </c>
      <c r="V34" s="26"/>
      <c r="W34" s="87"/>
      <c r="X34" s="17"/>
      <c r="Y34" s="17" t="s">
        <v>14</v>
      </c>
      <c r="Z34" s="17" t="s">
        <v>14</v>
      </c>
      <c r="AA34" s="23">
        <f>IF(ISBLANK(#REF!),"",IF(K34&gt;5,ROUND(0.5*(K34-5),2),0))</f>
        <v>1.73</v>
      </c>
      <c r="AB34" s="23">
        <f>IF(ISBLANK(#REF!),"",IF(L34="ΝΑΙ",6,(IF(M34="ΝΑΙ",4,0))))</f>
        <v>4</v>
      </c>
      <c r="AC34" s="23">
        <f>IF(ISBLANK(#REF!),"",IF(E34="ΠΕ23",IF(N34="ΝΑΙ",3,(IF(O34="ΝΑΙ",2,0))),IF(N34="ΝΑΙ",3,(IF(O34="ΝΑΙ",2,0)))))</f>
        <v>0</v>
      </c>
      <c r="AD34" s="23">
        <f>IF(ISBLANK(#REF!),"",MAX(AB34:AC34))</f>
        <v>4</v>
      </c>
      <c r="AE34" s="23">
        <f>IF(ISBLANK(#REF!),"",MIN(3,0.5*INT((P34*12+Q34+ROUND(R34/30,0))/6)))</f>
        <v>0</v>
      </c>
      <c r="AF34" s="23">
        <f>IF(ISBLANK(#REF!),"",0.25*(S34*12+T34+ROUND(U34/30,0)))</f>
        <v>1.25</v>
      </c>
      <c r="AG34" s="27">
        <f>IF(ISBLANK(#REF!),"",IF(V34&gt;=67%,7,0))</f>
        <v>0</v>
      </c>
      <c r="AH34" s="27">
        <f>IF(ISBLANK(#REF!),"",IF(W34&gt;=1,7,0))</f>
        <v>0</v>
      </c>
      <c r="AI34" s="27">
        <f>IF(ISBLANK(#REF!),"",IF(X34="ΠΟΛΥΤΕΚΝΟΣ",7,IF(X34="ΤΡΙΤΕΚΝΟΣ",3,0)))</f>
        <v>0</v>
      </c>
      <c r="AJ34" s="27">
        <f>IF(ISBLANK(#REF!),"",MAX(AG34:AI34))</f>
        <v>0</v>
      </c>
      <c r="AK34" s="181">
        <f>IF(ISBLANK(#REF!),"",AA34+SUM(AD34:AF34,AJ34))</f>
        <v>6.98</v>
      </c>
    </row>
    <row r="35" spans="1:37" s="16" customFormat="1">
      <c r="A35" s="28">
        <f>IF(ISBLANK(#REF!),"",IF(ISNUMBER(A34),A34+1,1))</f>
        <v>25</v>
      </c>
      <c r="B35" s="16" t="s">
        <v>437</v>
      </c>
      <c r="C35" s="16" t="s">
        <v>136</v>
      </c>
      <c r="D35" s="16" t="s">
        <v>516</v>
      </c>
      <c r="E35" s="16" t="s">
        <v>39</v>
      </c>
      <c r="F35" s="16" t="s">
        <v>88</v>
      </c>
      <c r="G35" s="16" t="s">
        <v>15</v>
      </c>
      <c r="H35" s="16" t="s">
        <v>12</v>
      </c>
      <c r="I35" s="16" t="s">
        <v>13</v>
      </c>
      <c r="J35" s="90">
        <v>38617</v>
      </c>
      <c r="K35" s="54">
        <v>8.31</v>
      </c>
      <c r="L35" s="17"/>
      <c r="M35" s="17" t="s">
        <v>12</v>
      </c>
      <c r="N35" s="17"/>
      <c r="O35" s="17"/>
      <c r="P35" s="16">
        <v>1</v>
      </c>
      <c r="Q35" s="16">
        <v>2</v>
      </c>
      <c r="R35" s="16">
        <v>12</v>
      </c>
      <c r="S35" s="16">
        <v>0</v>
      </c>
      <c r="T35" s="16">
        <v>0</v>
      </c>
      <c r="U35" s="16">
        <v>0</v>
      </c>
      <c r="V35" s="26"/>
      <c r="W35" s="87"/>
      <c r="X35" s="17"/>
      <c r="Y35" s="17" t="s">
        <v>14</v>
      </c>
      <c r="Z35" s="17" t="s">
        <v>14</v>
      </c>
      <c r="AA35" s="23">
        <f>IF(ISBLANK(#REF!),"",IF(K35&gt;5,ROUND(0.5*(K35-5),2),0))</f>
        <v>1.66</v>
      </c>
      <c r="AB35" s="23">
        <f>IF(ISBLANK(#REF!),"",IF(L35="ΝΑΙ",6,(IF(M35="ΝΑΙ",4,0))))</f>
        <v>4</v>
      </c>
      <c r="AC35" s="23">
        <f>IF(ISBLANK(#REF!),"",IF(E35="ΠΕ23",IF(N35="ΝΑΙ",3,(IF(O35="ΝΑΙ",2,0))),IF(N35="ΝΑΙ",3,(IF(O35="ΝΑΙ",2,0)))))</f>
        <v>0</v>
      </c>
      <c r="AD35" s="23">
        <f>IF(ISBLANK(#REF!),"",MAX(AB35:AC35))</f>
        <v>4</v>
      </c>
      <c r="AE35" s="23">
        <f>IF(ISBLANK(#REF!),"",MIN(3,0.5*INT((P35*12+Q35+ROUND(R35/30,0))/6)))</f>
        <v>1</v>
      </c>
      <c r="AF35" s="23">
        <f>IF(ISBLANK(#REF!),"",0.25*(S35*12+T35+ROUND(U35/30,0)))</f>
        <v>0</v>
      </c>
      <c r="AG35" s="27">
        <f>IF(ISBLANK(#REF!),"",IF(V35&gt;=67%,7,0))</f>
        <v>0</v>
      </c>
      <c r="AH35" s="27">
        <f>IF(ISBLANK(#REF!),"",IF(W35&gt;=1,7,0))</f>
        <v>0</v>
      </c>
      <c r="AI35" s="27">
        <f>IF(ISBLANK(#REF!),"",IF(X35="ΠΟΛΥΤΕΚΝΟΣ",7,IF(X35="ΤΡΙΤΕΚΝΟΣ",3,0)))</f>
        <v>0</v>
      </c>
      <c r="AJ35" s="27">
        <f>IF(ISBLANK(#REF!),"",MAX(AG35:AI35))</f>
        <v>0</v>
      </c>
      <c r="AK35" s="181">
        <f>IF(ISBLANK(#REF!),"",AA35+SUM(AD35:AF35,AJ35))</f>
        <v>6.66</v>
      </c>
    </row>
    <row r="36" spans="1:37" s="16" customFormat="1">
      <c r="A36" s="28">
        <f>IF(ISBLANK(#REF!),"",IF(ISNUMBER(A35),A35+1,1))</f>
        <v>26</v>
      </c>
      <c r="B36" s="16" t="s">
        <v>635</v>
      </c>
      <c r="C36" s="16" t="s">
        <v>98</v>
      </c>
      <c r="D36" s="16" t="s">
        <v>127</v>
      </c>
      <c r="E36" s="16" t="s">
        <v>39</v>
      </c>
      <c r="F36" s="16" t="s">
        <v>88</v>
      </c>
      <c r="G36" s="16" t="s">
        <v>15</v>
      </c>
      <c r="H36" s="16" t="s">
        <v>12</v>
      </c>
      <c r="I36" s="16" t="s">
        <v>13</v>
      </c>
      <c r="J36" s="90">
        <v>34517</v>
      </c>
      <c r="K36" s="54">
        <v>8.19</v>
      </c>
      <c r="L36" s="17"/>
      <c r="M36" s="17"/>
      <c r="N36" s="17"/>
      <c r="O36" s="17"/>
      <c r="P36" s="16">
        <v>5</v>
      </c>
      <c r="Q36" s="16">
        <v>10</v>
      </c>
      <c r="R36" s="16">
        <v>17</v>
      </c>
      <c r="S36" s="16">
        <v>0</v>
      </c>
      <c r="T36" s="16">
        <v>7</v>
      </c>
      <c r="U36" s="16">
        <v>1</v>
      </c>
      <c r="V36" s="26"/>
      <c r="W36" s="87"/>
      <c r="X36" s="17"/>
      <c r="Y36" s="17" t="s">
        <v>12</v>
      </c>
      <c r="Z36" s="17" t="s">
        <v>14</v>
      </c>
      <c r="AA36" s="23">
        <f>IF(ISBLANK(#REF!),"",IF(K36&gt;5,ROUND(0.5*(K36-5),2),0))</f>
        <v>1.6</v>
      </c>
      <c r="AB36" s="23">
        <f>IF(ISBLANK(#REF!),"",IF(L36="ΝΑΙ",6,(IF(M36="ΝΑΙ",4,0))))</f>
        <v>0</v>
      </c>
      <c r="AC36" s="23">
        <f>IF(ISBLANK(#REF!),"",IF(E36="ΠΕ23",IF(N36="ΝΑΙ",3,(IF(O36="ΝΑΙ",2,0))),IF(N36="ΝΑΙ",3,(IF(O36="ΝΑΙ",2,0)))))</f>
        <v>0</v>
      </c>
      <c r="AD36" s="23">
        <f>IF(ISBLANK(#REF!),"",MAX(AB36:AC36))</f>
        <v>0</v>
      </c>
      <c r="AE36" s="23">
        <f>IF(ISBLANK(#REF!),"",MIN(3,0.5*INT((P36*12+Q36+ROUND(R36/30,0))/6)))</f>
        <v>3</v>
      </c>
      <c r="AF36" s="23">
        <f>IF(ISBLANK(#REF!),"",0.25*(S36*12+T36+ROUND(U36/30,0)))</f>
        <v>1.75</v>
      </c>
      <c r="AG36" s="27">
        <f>IF(ISBLANK(#REF!),"",IF(V36&gt;=67%,7,0))</f>
        <v>0</v>
      </c>
      <c r="AH36" s="27">
        <f>IF(ISBLANK(#REF!),"",IF(W36&gt;=1,7,0))</f>
        <v>0</v>
      </c>
      <c r="AI36" s="27">
        <f>IF(ISBLANK(#REF!),"",IF(X36="ΠΟΛΥΤΕΚΝΟΣ",7,IF(X36="ΤΡΙΤΕΚΝΟΣ",3,0)))</f>
        <v>0</v>
      </c>
      <c r="AJ36" s="27">
        <f>IF(ISBLANK(#REF!),"",MAX(AG36:AI36))</f>
        <v>0</v>
      </c>
      <c r="AK36" s="181">
        <f>IF(ISBLANK(#REF!),"",AA36+SUM(AD36:AF36,AJ36))</f>
        <v>6.35</v>
      </c>
    </row>
    <row r="37" spans="1:37" s="16" customFormat="1">
      <c r="A37" s="28">
        <f>IF(ISBLANK(#REF!),"",IF(ISNUMBER(A36),A36+1,1))</f>
        <v>27</v>
      </c>
      <c r="B37" s="16" t="s">
        <v>662</v>
      </c>
      <c r="C37" s="16" t="s">
        <v>151</v>
      </c>
      <c r="D37" s="16" t="s">
        <v>184</v>
      </c>
      <c r="E37" s="16" t="s">
        <v>39</v>
      </c>
      <c r="F37" s="16" t="s">
        <v>88</v>
      </c>
      <c r="G37" s="16" t="s">
        <v>15</v>
      </c>
      <c r="H37" s="16" t="s">
        <v>12</v>
      </c>
      <c r="I37" s="16" t="s">
        <v>13</v>
      </c>
      <c r="J37" s="90">
        <v>40222</v>
      </c>
      <c r="K37" s="54">
        <v>7.66</v>
      </c>
      <c r="L37" s="17"/>
      <c r="M37" s="17" t="s">
        <v>12</v>
      </c>
      <c r="N37" s="17"/>
      <c r="O37" s="17"/>
      <c r="P37" s="16">
        <v>0</v>
      </c>
      <c r="Q37" s="16">
        <v>0</v>
      </c>
      <c r="R37" s="16">
        <v>0</v>
      </c>
      <c r="S37" s="16">
        <v>0</v>
      </c>
      <c r="T37" s="16">
        <v>4</v>
      </c>
      <c r="U37" s="16">
        <v>2</v>
      </c>
      <c r="V37" s="26"/>
      <c r="W37" s="87"/>
      <c r="X37" s="17"/>
      <c r="Y37" s="17" t="s">
        <v>14</v>
      </c>
      <c r="Z37" s="17" t="s">
        <v>14</v>
      </c>
      <c r="AA37" s="23">
        <f>IF(ISBLANK(#REF!),"",IF(K37&gt;5,ROUND(0.5*(K37-5),2),0))</f>
        <v>1.33</v>
      </c>
      <c r="AB37" s="23">
        <f>IF(ISBLANK(#REF!),"",IF(L37="ΝΑΙ",6,(IF(M37="ΝΑΙ",4,0))))</f>
        <v>4</v>
      </c>
      <c r="AC37" s="23">
        <f>IF(ISBLANK(#REF!),"",IF(E37="ΠΕ23",IF(N37="ΝΑΙ",3,(IF(O37="ΝΑΙ",2,0))),IF(N37="ΝΑΙ",3,(IF(O37="ΝΑΙ",2,0)))))</f>
        <v>0</v>
      </c>
      <c r="AD37" s="23">
        <f>IF(ISBLANK(#REF!),"",MAX(AB37:AC37))</f>
        <v>4</v>
      </c>
      <c r="AE37" s="23">
        <f>IF(ISBLANK(#REF!),"",MIN(3,0.5*INT((P37*12+Q37+ROUND(R37/30,0))/6)))</f>
        <v>0</v>
      </c>
      <c r="AF37" s="23">
        <f>IF(ISBLANK(#REF!),"",0.25*(S37*12+T37+ROUND(U37/30,0)))</f>
        <v>1</v>
      </c>
      <c r="AG37" s="27">
        <f>IF(ISBLANK(#REF!),"",IF(V37&gt;=67%,7,0))</f>
        <v>0</v>
      </c>
      <c r="AH37" s="27">
        <f>IF(ISBLANK(#REF!),"",IF(W37&gt;=1,7,0))</f>
        <v>0</v>
      </c>
      <c r="AI37" s="27">
        <f>IF(ISBLANK(#REF!),"",IF(X37="ΠΟΛΥΤΕΚΝΟΣ",7,IF(X37="ΤΡΙΤΕΚΝΟΣ",3,0)))</f>
        <v>0</v>
      </c>
      <c r="AJ37" s="27">
        <f>IF(ISBLANK(#REF!),"",MAX(AG37:AI37))</f>
        <v>0</v>
      </c>
      <c r="AK37" s="181">
        <f>IF(ISBLANK(#REF!),"",AA37+SUM(AD37:AF37,AJ37))</f>
        <v>6.33</v>
      </c>
    </row>
    <row r="38" spans="1:37" s="16" customFormat="1">
      <c r="A38" s="28">
        <f>IF(ISBLANK(#REF!),"",IF(ISNUMBER(A37),A37+1,1))</f>
        <v>28</v>
      </c>
      <c r="B38" s="16" t="s">
        <v>484</v>
      </c>
      <c r="C38" s="16" t="s">
        <v>116</v>
      </c>
      <c r="D38" s="16" t="s">
        <v>96</v>
      </c>
      <c r="E38" s="16" t="s">
        <v>39</v>
      </c>
      <c r="F38" s="16" t="s">
        <v>88</v>
      </c>
      <c r="G38" s="16" t="s">
        <v>15</v>
      </c>
      <c r="H38" s="16" t="s">
        <v>12</v>
      </c>
      <c r="I38" s="16" t="s">
        <v>13</v>
      </c>
      <c r="J38" s="90">
        <v>40010</v>
      </c>
      <c r="K38" s="54">
        <v>9.4600000000000009</v>
      </c>
      <c r="L38" s="17"/>
      <c r="M38" s="17" t="s">
        <v>12</v>
      </c>
      <c r="N38" s="17"/>
      <c r="O38" s="17"/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26"/>
      <c r="W38" s="87"/>
      <c r="X38" s="17"/>
      <c r="Y38" s="17" t="s">
        <v>14</v>
      </c>
      <c r="Z38" s="17" t="s">
        <v>14</v>
      </c>
      <c r="AA38" s="23">
        <f>IF(ISBLANK(#REF!),"",IF(K38&gt;5,ROUND(0.5*(K38-5),2),0))</f>
        <v>2.23</v>
      </c>
      <c r="AB38" s="23">
        <f>IF(ISBLANK(#REF!),"",IF(L38="ΝΑΙ",6,(IF(M38="ΝΑΙ",4,0))))</f>
        <v>4</v>
      </c>
      <c r="AC38" s="23">
        <f>IF(ISBLANK(#REF!),"",IF(E38="ΠΕ23",IF(N38="ΝΑΙ",3,(IF(O38="ΝΑΙ",2,0))),IF(N38="ΝΑΙ",3,(IF(O38="ΝΑΙ",2,0)))))</f>
        <v>0</v>
      </c>
      <c r="AD38" s="23">
        <f>IF(ISBLANK(#REF!),"",MAX(AB38:AC38))</f>
        <v>4</v>
      </c>
      <c r="AE38" s="23">
        <f>IF(ISBLANK(#REF!),"",MIN(3,0.5*INT((P38*12+Q38+ROUND(R38/30,0))/6)))</f>
        <v>0</v>
      </c>
      <c r="AF38" s="23">
        <f>IF(ISBLANK(#REF!),"",0.25*(S38*12+T38+ROUND(U38/30,0)))</f>
        <v>0</v>
      </c>
      <c r="AG38" s="27">
        <f>IF(ISBLANK(#REF!),"",IF(V38&gt;=67%,7,0))</f>
        <v>0</v>
      </c>
      <c r="AH38" s="27">
        <f>IF(ISBLANK(#REF!),"",IF(W38&gt;=1,7,0))</f>
        <v>0</v>
      </c>
      <c r="AI38" s="27">
        <f>IF(ISBLANK(#REF!),"",IF(X38="ΠΟΛΥΤΕΚΝΟΣ",7,IF(X38="ΤΡΙΤΕΚΝΟΣ",3,0)))</f>
        <v>0</v>
      </c>
      <c r="AJ38" s="27">
        <f>IF(ISBLANK(#REF!),"",MAX(AG38:AI38))</f>
        <v>0</v>
      </c>
      <c r="AK38" s="181">
        <f>IF(ISBLANK(#REF!),"",AA38+SUM(AD38:AF38,AJ38))</f>
        <v>6.23</v>
      </c>
    </row>
    <row r="39" spans="1:37" s="16" customFormat="1">
      <c r="A39" s="28">
        <f>IF(ISBLANK(#REF!),"",IF(ISNUMBER(A38),A38+1,1))</f>
        <v>29</v>
      </c>
      <c r="B39" s="16" t="s">
        <v>449</v>
      </c>
      <c r="C39" s="16" t="s">
        <v>151</v>
      </c>
      <c r="D39" s="16" t="s">
        <v>211</v>
      </c>
      <c r="E39" s="16" t="s">
        <v>39</v>
      </c>
      <c r="F39" s="16" t="s">
        <v>88</v>
      </c>
      <c r="G39" s="16" t="s">
        <v>15</v>
      </c>
      <c r="H39" s="16" t="s">
        <v>12</v>
      </c>
      <c r="I39" s="16" t="s">
        <v>13</v>
      </c>
      <c r="J39" s="90">
        <v>38693</v>
      </c>
      <c r="K39" s="54">
        <v>8.31</v>
      </c>
      <c r="L39" s="17"/>
      <c r="M39" s="17" t="s">
        <v>12</v>
      </c>
      <c r="N39" s="17"/>
      <c r="O39" s="17"/>
      <c r="P39" s="16">
        <v>0</v>
      </c>
      <c r="Q39" s="16">
        <v>8</v>
      </c>
      <c r="R39" s="16">
        <v>6</v>
      </c>
      <c r="S39" s="16">
        <v>0</v>
      </c>
      <c r="T39" s="16">
        <v>0</v>
      </c>
      <c r="U39" s="16">
        <v>0</v>
      </c>
      <c r="V39" s="26"/>
      <c r="W39" s="87"/>
      <c r="X39" s="17"/>
      <c r="Y39" s="17" t="s">
        <v>14</v>
      </c>
      <c r="Z39" s="17" t="s">
        <v>14</v>
      </c>
      <c r="AA39" s="23">
        <f>IF(ISBLANK(#REF!),"",IF(K39&gt;5,ROUND(0.5*(K39-5),2),0))</f>
        <v>1.66</v>
      </c>
      <c r="AB39" s="23">
        <f>IF(ISBLANK(#REF!),"",IF(L39="ΝΑΙ",6,(IF(M39="ΝΑΙ",4,0))))</f>
        <v>4</v>
      </c>
      <c r="AC39" s="23">
        <f>IF(ISBLANK(#REF!),"",IF(E39="ΠΕ23",IF(N39="ΝΑΙ",3,(IF(O39="ΝΑΙ",2,0))),IF(N39="ΝΑΙ",3,(IF(O39="ΝΑΙ",2,0)))))</f>
        <v>0</v>
      </c>
      <c r="AD39" s="23">
        <f>IF(ISBLANK(#REF!),"",MAX(AB39:AC39))</f>
        <v>4</v>
      </c>
      <c r="AE39" s="23">
        <f>IF(ISBLANK(#REF!),"",MIN(3,0.5*INT((P39*12+Q39+ROUND(R39/30,0))/6)))</f>
        <v>0.5</v>
      </c>
      <c r="AF39" s="23">
        <f>IF(ISBLANK(#REF!),"",0.25*(S39*12+T39+ROUND(U39/30,0)))</f>
        <v>0</v>
      </c>
      <c r="AG39" s="27">
        <f>IF(ISBLANK(#REF!),"",IF(V39&gt;=67%,7,0))</f>
        <v>0</v>
      </c>
      <c r="AH39" s="27">
        <f>IF(ISBLANK(#REF!),"",IF(W39&gt;=1,7,0))</f>
        <v>0</v>
      </c>
      <c r="AI39" s="27">
        <f>IF(ISBLANK(#REF!),"",IF(X39="ΠΟΛΥΤΕΚΝΟΣ",7,IF(X39="ΤΡΙΤΕΚΝΟΣ",3,0)))</f>
        <v>0</v>
      </c>
      <c r="AJ39" s="27">
        <f>IF(ISBLANK(#REF!),"",MAX(AG39:AI39))</f>
        <v>0</v>
      </c>
      <c r="AK39" s="181">
        <f>IF(ISBLANK(#REF!),"",AA39+SUM(AD39:AF39,AJ39))</f>
        <v>6.16</v>
      </c>
    </row>
    <row r="40" spans="1:37" s="16" customFormat="1">
      <c r="A40" s="28">
        <f>IF(ISBLANK(#REF!),"",IF(ISNUMBER(A39),A39+1,1))</f>
        <v>30</v>
      </c>
      <c r="B40" s="16" t="s">
        <v>661</v>
      </c>
      <c r="C40" s="16" t="s">
        <v>573</v>
      </c>
      <c r="D40" s="16" t="s">
        <v>516</v>
      </c>
      <c r="E40" s="16" t="s">
        <v>39</v>
      </c>
      <c r="F40" s="16" t="s">
        <v>88</v>
      </c>
      <c r="G40" s="16" t="s">
        <v>15</v>
      </c>
      <c r="H40" s="16" t="s">
        <v>12</v>
      </c>
      <c r="I40" s="16" t="s">
        <v>13</v>
      </c>
      <c r="J40" s="90">
        <v>39276</v>
      </c>
      <c r="K40" s="54">
        <v>9.32</v>
      </c>
      <c r="L40" s="17"/>
      <c r="M40" s="17" t="s">
        <v>12</v>
      </c>
      <c r="N40" s="17"/>
      <c r="O40" s="17"/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26"/>
      <c r="W40" s="87"/>
      <c r="X40" s="17"/>
      <c r="Y40" s="17" t="s">
        <v>14</v>
      </c>
      <c r="Z40" s="17" t="s">
        <v>14</v>
      </c>
      <c r="AA40" s="23">
        <f>IF(ISBLANK(#REF!),"",IF(K40&gt;5,ROUND(0.5*(K40-5),2),0))</f>
        <v>2.16</v>
      </c>
      <c r="AB40" s="23">
        <f>IF(ISBLANK(#REF!),"",IF(L40="ΝΑΙ",6,(IF(M40="ΝΑΙ",4,0))))</f>
        <v>4</v>
      </c>
      <c r="AC40" s="23">
        <f>IF(ISBLANK(#REF!),"",IF(E40="ΠΕ23",IF(N40="ΝΑΙ",3,(IF(O40="ΝΑΙ",2,0))),IF(N40="ΝΑΙ",3,(IF(O40="ΝΑΙ",2,0)))))</f>
        <v>0</v>
      </c>
      <c r="AD40" s="23">
        <f>IF(ISBLANK(#REF!),"",MAX(AB40:AC40))</f>
        <v>4</v>
      </c>
      <c r="AE40" s="23">
        <f>IF(ISBLANK(#REF!),"",MIN(3,0.5*INT((P40*12+Q40+ROUND(R40/30,0))/6)))</f>
        <v>0</v>
      </c>
      <c r="AF40" s="23">
        <f>IF(ISBLANK(#REF!),"",0.25*(S40*12+T40+ROUND(U40/30,0)))</f>
        <v>0</v>
      </c>
      <c r="AG40" s="27">
        <f>IF(ISBLANK(#REF!),"",IF(V40&gt;=67%,7,0))</f>
        <v>0</v>
      </c>
      <c r="AH40" s="27">
        <f>IF(ISBLANK(#REF!),"",IF(W40&gt;=1,7,0))</f>
        <v>0</v>
      </c>
      <c r="AI40" s="27">
        <f>IF(ISBLANK(#REF!),"",IF(X40="ΠΟΛΥΤΕΚΝΟΣ",7,IF(X40="ΤΡΙΤΕΚΝΟΣ",3,0)))</f>
        <v>0</v>
      </c>
      <c r="AJ40" s="27">
        <f>IF(ISBLANK(#REF!),"",MAX(AG40:AI40))</f>
        <v>0</v>
      </c>
      <c r="AK40" s="181">
        <f>IF(ISBLANK(#REF!),"",AA40+SUM(AD40:AF40,AJ40))</f>
        <v>6.16</v>
      </c>
    </row>
    <row r="41" spans="1:37" s="16" customFormat="1">
      <c r="A41" s="28">
        <f>IF(ISBLANK(#REF!),"",IF(ISNUMBER(A40),A40+1,1))</f>
        <v>31</v>
      </c>
      <c r="B41" s="16" t="s">
        <v>666</v>
      </c>
      <c r="C41" s="16" t="s">
        <v>667</v>
      </c>
      <c r="D41" s="16" t="s">
        <v>107</v>
      </c>
      <c r="E41" s="16" t="s">
        <v>39</v>
      </c>
      <c r="F41" s="16" t="s">
        <v>88</v>
      </c>
      <c r="G41" s="16" t="s">
        <v>15</v>
      </c>
      <c r="H41" s="16" t="s">
        <v>12</v>
      </c>
      <c r="I41" s="16" t="s">
        <v>13</v>
      </c>
      <c r="J41" s="90">
        <v>39276</v>
      </c>
      <c r="K41" s="54">
        <v>9.31</v>
      </c>
      <c r="L41" s="17"/>
      <c r="M41" s="17" t="s">
        <v>12</v>
      </c>
      <c r="N41" s="17"/>
      <c r="O41" s="17"/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26"/>
      <c r="W41" s="87"/>
      <c r="X41" s="17"/>
      <c r="Y41" s="17" t="s">
        <v>14</v>
      </c>
      <c r="Z41" s="17" t="s">
        <v>14</v>
      </c>
      <c r="AA41" s="23">
        <f>IF(ISBLANK(#REF!),"",IF(K41&gt;5,ROUND(0.5*(K41-5),2),0))</f>
        <v>2.16</v>
      </c>
      <c r="AB41" s="23">
        <f>IF(ISBLANK(#REF!),"",IF(L41="ΝΑΙ",6,(IF(M41="ΝΑΙ",4,0))))</f>
        <v>4</v>
      </c>
      <c r="AC41" s="23">
        <f>IF(ISBLANK(#REF!),"",IF(E41="ΠΕ23",IF(N41="ΝΑΙ",3,(IF(O41="ΝΑΙ",2,0))),IF(N41="ΝΑΙ",3,(IF(O41="ΝΑΙ",2,0)))))</f>
        <v>0</v>
      </c>
      <c r="AD41" s="23">
        <f>IF(ISBLANK(#REF!),"",MAX(AB41:AC41))</f>
        <v>4</v>
      </c>
      <c r="AE41" s="23">
        <f>IF(ISBLANK(#REF!),"",MIN(3,0.5*INT((P41*12+Q41+ROUND(R41/30,0))/6)))</f>
        <v>0</v>
      </c>
      <c r="AF41" s="23">
        <f>IF(ISBLANK(#REF!),"",0.25*(S41*12+T41+ROUND(U41/30,0)))</f>
        <v>0</v>
      </c>
      <c r="AG41" s="27">
        <f>IF(ISBLANK(#REF!),"",IF(V41&gt;=67%,7,0))</f>
        <v>0</v>
      </c>
      <c r="AH41" s="27">
        <f>IF(ISBLANK(#REF!),"",IF(W41&gt;=1,7,0))</f>
        <v>0</v>
      </c>
      <c r="AI41" s="27">
        <f>IF(ISBLANK(#REF!),"",IF(X41="ΠΟΛΥΤΕΚΝΟΣ",7,IF(X41="ΤΡΙΤΕΚΝΟΣ",3,0)))</f>
        <v>0</v>
      </c>
      <c r="AJ41" s="27">
        <f>IF(ISBLANK(#REF!),"",MAX(AG41:AI41))</f>
        <v>0</v>
      </c>
      <c r="AK41" s="181">
        <f>IF(ISBLANK(#REF!),"",AA41+SUM(AD41:AF41,AJ41))</f>
        <v>6.16</v>
      </c>
    </row>
    <row r="42" spans="1:37" s="16" customFormat="1">
      <c r="A42" s="28">
        <f>IF(ISBLANK(#REF!),"",IF(ISNUMBER(A41),A41+1,1))</f>
        <v>32</v>
      </c>
      <c r="B42" s="16" t="s">
        <v>671</v>
      </c>
      <c r="C42" s="16" t="s">
        <v>151</v>
      </c>
      <c r="D42" s="16" t="s">
        <v>167</v>
      </c>
      <c r="E42" s="16" t="s">
        <v>39</v>
      </c>
      <c r="F42" s="16" t="s">
        <v>88</v>
      </c>
      <c r="G42" s="16" t="s">
        <v>15</v>
      </c>
      <c r="H42" s="16" t="s">
        <v>12</v>
      </c>
      <c r="I42" s="16" t="s">
        <v>13</v>
      </c>
      <c r="J42" s="90">
        <v>37203</v>
      </c>
      <c r="K42" s="54">
        <v>7.76</v>
      </c>
      <c r="L42" s="17"/>
      <c r="M42" s="17" t="s">
        <v>12</v>
      </c>
      <c r="N42" s="17"/>
      <c r="O42" s="17"/>
      <c r="P42" s="16">
        <v>0</v>
      </c>
      <c r="Q42" s="16">
        <v>0</v>
      </c>
      <c r="R42" s="16">
        <v>0</v>
      </c>
      <c r="S42" s="16">
        <v>0</v>
      </c>
      <c r="T42" s="16">
        <v>2</v>
      </c>
      <c r="U42" s="16">
        <v>16</v>
      </c>
      <c r="V42" s="26"/>
      <c r="W42" s="87"/>
      <c r="X42" s="17"/>
      <c r="Y42" s="17" t="s">
        <v>14</v>
      </c>
      <c r="Z42" s="17" t="s">
        <v>14</v>
      </c>
      <c r="AA42" s="23">
        <f>IF(ISBLANK(#REF!),"",IF(K42&gt;5,ROUND(0.5*(K42-5),2),0))</f>
        <v>1.38</v>
      </c>
      <c r="AB42" s="23">
        <f>IF(ISBLANK(#REF!),"",IF(L42="ΝΑΙ",6,(IF(M42="ΝΑΙ",4,0))))</f>
        <v>4</v>
      </c>
      <c r="AC42" s="23">
        <f>IF(ISBLANK(#REF!),"",IF(E42="ΠΕ23",IF(N42="ΝΑΙ",3,(IF(O42="ΝΑΙ",2,0))),IF(N42="ΝΑΙ",3,(IF(O42="ΝΑΙ",2,0)))))</f>
        <v>0</v>
      </c>
      <c r="AD42" s="23">
        <f>IF(ISBLANK(#REF!),"",MAX(AB42:AC42))</f>
        <v>4</v>
      </c>
      <c r="AE42" s="23">
        <f>IF(ISBLANK(#REF!),"",MIN(3,0.5*INT((P42*12+Q42+ROUND(R42/30,0))/6)))</f>
        <v>0</v>
      </c>
      <c r="AF42" s="23">
        <f>IF(ISBLANK(#REF!),"",0.25*(S42*12+T42+ROUND(U42/30,0)))</f>
        <v>0.75</v>
      </c>
      <c r="AG42" s="27">
        <f>IF(ISBLANK(#REF!),"",IF(V42&gt;=67%,7,0))</f>
        <v>0</v>
      </c>
      <c r="AH42" s="27">
        <f>IF(ISBLANK(#REF!),"",IF(W42&gt;=1,7,0))</f>
        <v>0</v>
      </c>
      <c r="AI42" s="27">
        <f>IF(ISBLANK(#REF!),"",IF(X42="ΠΟΛΥΤΕΚΝΟΣ",7,IF(X42="ΤΡΙΤΕΚΝΟΣ",3,0)))</f>
        <v>0</v>
      </c>
      <c r="AJ42" s="27">
        <f>IF(ISBLANK(#REF!),"",MAX(AG42:AI42))</f>
        <v>0</v>
      </c>
      <c r="AK42" s="181">
        <f>IF(ISBLANK(#REF!),"",AA42+SUM(AD42:AF42,AJ42))</f>
        <v>6.13</v>
      </c>
    </row>
    <row r="43" spans="1:37" s="16" customFormat="1">
      <c r="A43" s="28">
        <f>IF(ISBLANK(#REF!),"",IF(ISNUMBER(A42),A42+1,1))</f>
        <v>33</v>
      </c>
      <c r="B43" s="16" t="s">
        <v>586</v>
      </c>
      <c r="C43" s="16" t="s">
        <v>195</v>
      </c>
      <c r="D43" s="16" t="s">
        <v>328</v>
      </c>
      <c r="E43" s="16" t="s">
        <v>39</v>
      </c>
      <c r="F43" s="16" t="s">
        <v>88</v>
      </c>
      <c r="G43" s="16" t="s">
        <v>15</v>
      </c>
      <c r="H43" s="16" t="s">
        <v>12</v>
      </c>
      <c r="I43" s="16" t="s">
        <v>13</v>
      </c>
      <c r="J43" s="90">
        <v>40010</v>
      </c>
      <c r="K43" s="54">
        <v>7.74</v>
      </c>
      <c r="L43" s="17"/>
      <c r="M43" s="17" t="s">
        <v>12</v>
      </c>
      <c r="N43" s="17"/>
      <c r="O43" s="17"/>
      <c r="P43" s="16">
        <v>0</v>
      </c>
      <c r="Q43" s="16">
        <v>1</v>
      </c>
      <c r="R43" s="16">
        <v>20</v>
      </c>
      <c r="S43" s="16">
        <v>0</v>
      </c>
      <c r="T43" s="16">
        <v>3</v>
      </c>
      <c r="U43" s="16">
        <v>7</v>
      </c>
      <c r="V43" s="26"/>
      <c r="W43" s="87"/>
      <c r="X43" s="17"/>
      <c r="Y43" s="17" t="s">
        <v>14</v>
      </c>
      <c r="Z43" s="17" t="s">
        <v>14</v>
      </c>
      <c r="AA43" s="23">
        <f>IF(ISBLANK(#REF!),"",IF(K43&gt;5,ROUND(0.5*(K43-5),2),0))</f>
        <v>1.37</v>
      </c>
      <c r="AB43" s="23">
        <f>IF(ISBLANK(#REF!),"",IF(L43="ΝΑΙ",6,(IF(M43="ΝΑΙ",4,0))))</f>
        <v>4</v>
      </c>
      <c r="AC43" s="23">
        <f>IF(ISBLANK(#REF!),"",IF(E43="ΠΕ23",IF(N43="ΝΑΙ",3,(IF(O43="ΝΑΙ",2,0))),IF(N43="ΝΑΙ",3,(IF(O43="ΝΑΙ",2,0)))))</f>
        <v>0</v>
      </c>
      <c r="AD43" s="23">
        <f>IF(ISBLANK(#REF!),"",MAX(AB43:AC43))</f>
        <v>4</v>
      </c>
      <c r="AE43" s="23">
        <f>IF(ISBLANK(#REF!),"",MIN(3,0.5*INT((P43*12+Q43+ROUND(R43/30,0))/6)))</f>
        <v>0</v>
      </c>
      <c r="AF43" s="23">
        <f>IF(ISBLANK(#REF!),"",0.25*(S43*12+T43+ROUND(U43/30,0)))</f>
        <v>0.75</v>
      </c>
      <c r="AG43" s="27">
        <f>IF(ISBLANK(#REF!),"",IF(V43&gt;=67%,7,0))</f>
        <v>0</v>
      </c>
      <c r="AH43" s="27">
        <f>IF(ISBLANK(#REF!),"",IF(W43&gt;=1,7,0))</f>
        <v>0</v>
      </c>
      <c r="AI43" s="27">
        <f>IF(ISBLANK(#REF!),"",IF(X43="ΠΟΛΥΤΕΚΝΟΣ",7,IF(X43="ΤΡΙΤΕΚΝΟΣ",3,0)))</f>
        <v>0</v>
      </c>
      <c r="AJ43" s="27">
        <f>IF(ISBLANK(#REF!),"",MAX(AG43:AI43))</f>
        <v>0</v>
      </c>
      <c r="AK43" s="181">
        <f>IF(ISBLANK(#REF!),"",AA43+SUM(AD43:AF43,AJ43))</f>
        <v>6.12</v>
      </c>
    </row>
    <row r="44" spans="1:37" s="16" customFormat="1">
      <c r="A44" s="28">
        <f>IF(ISBLANK(#REF!),"",IF(ISNUMBER(A43),A43+1,1))</f>
        <v>34</v>
      </c>
      <c r="B44" s="16" t="s">
        <v>624</v>
      </c>
      <c r="C44" s="16" t="s">
        <v>625</v>
      </c>
      <c r="D44" s="16" t="s">
        <v>167</v>
      </c>
      <c r="E44" s="16" t="s">
        <v>39</v>
      </c>
      <c r="F44" s="16" t="s">
        <v>88</v>
      </c>
      <c r="G44" s="16" t="s">
        <v>15</v>
      </c>
      <c r="H44" s="16" t="s">
        <v>12</v>
      </c>
      <c r="I44" s="16" t="s">
        <v>13</v>
      </c>
      <c r="J44" s="90">
        <v>40743</v>
      </c>
      <c r="K44" s="54">
        <v>6.77</v>
      </c>
      <c r="L44" s="17"/>
      <c r="M44" s="17" t="s">
        <v>12</v>
      </c>
      <c r="N44" s="17"/>
      <c r="O44" s="17"/>
      <c r="P44" s="16">
        <v>0</v>
      </c>
      <c r="Q44" s="16">
        <v>5</v>
      </c>
      <c r="R44" s="16">
        <v>0</v>
      </c>
      <c r="S44" s="16">
        <v>0</v>
      </c>
      <c r="T44" s="16">
        <v>4</v>
      </c>
      <c r="U44" s="16">
        <v>8</v>
      </c>
      <c r="V44" s="26"/>
      <c r="W44" s="87"/>
      <c r="X44" s="17"/>
      <c r="Y44" s="17" t="s">
        <v>14</v>
      </c>
      <c r="Z44" s="17" t="s">
        <v>14</v>
      </c>
      <c r="AA44" s="23">
        <f>IF(ISBLANK(#REF!),"",IF(K44&gt;5,ROUND(0.5*(K44-5),2),0))</f>
        <v>0.89</v>
      </c>
      <c r="AB44" s="23">
        <f>IF(ISBLANK(#REF!),"",IF(L44="ΝΑΙ",6,(IF(M44="ΝΑΙ",4,0))))</f>
        <v>4</v>
      </c>
      <c r="AC44" s="23">
        <f>IF(ISBLANK(#REF!),"",IF(E44="ΠΕ23",IF(N44="ΝΑΙ",3,(IF(O44="ΝΑΙ",2,0))),IF(N44="ΝΑΙ",3,(IF(O44="ΝΑΙ",2,0)))))</f>
        <v>0</v>
      </c>
      <c r="AD44" s="23">
        <f>IF(ISBLANK(#REF!),"",MAX(AB44:AC44))</f>
        <v>4</v>
      </c>
      <c r="AE44" s="23">
        <f>IF(ISBLANK(#REF!),"",MIN(3,0.5*INT((P44*12+Q44+ROUND(R44/30,0))/6)))</f>
        <v>0</v>
      </c>
      <c r="AF44" s="23">
        <f>IF(ISBLANK(#REF!),"",0.25*(S44*12+T44+ROUND(U44/30,0)))</f>
        <v>1</v>
      </c>
      <c r="AG44" s="27">
        <f>IF(ISBLANK(#REF!),"",IF(V44&gt;=67%,7,0))</f>
        <v>0</v>
      </c>
      <c r="AH44" s="27">
        <f>IF(ISBLANK(#REF!),"",IF(W44&gt;=1,7,0))</f>
        <v>0</v>
      </c>
      <c r="AI44" s="27">
        <f>IF(ISBLANK(#REF!),"",IF(X44="ΠΟΛΥΤΕΚΝΟΣ",7,IF(X44="ΤΡΙΤΕΚΝΟΣ",3,0)))</f>
        <v>0</v>
      </c>
      <c r="AJ44" s="27">
        <f>IF(ISBLANK(#REF!),"",MAX(AG44:AI44))</f>
        <v>0</v>
      </c>
      <c r="AK44" s="181">
        <f>IF(ISBLANK(#REF!),"",AA44+SUM(AD44:AF44,AJ44))</f>
        <v>5.89</v>
      </c>
    </row>
    <row r="45" spans="1:37" s="16" customFormat="1">
      <c r="A45" s="28">
        <f>IF(ISBLANK(#REF!),"",IF(ISNUMBER(A44),A44+1,1))</f>
        <v>35</v>
      </c>
      <c r="B45" s="16" t="s">
        <v>659</v>
      </c>
      <c r="C45" s="16" t="s">
        <v>660</v>
      </c>
      <c r="D45" s="16" t="s">
        <v>268</v>
      </c>
      <c r="E45" s="16" t="s">
        <v>39</v>
      </c>
      <c r="F45" s="16" t="s">
        <v>88</v>
      </c>
      <c r="G45" s="16" t="s">
        <v>15</v>
      </c>
      <c r="H45" s="16" t="s">
        <v>12</v>
      </c>
      <c r="I45" s="16" t="s">
        <v>13</v>
      </c>
      <c r="J45" s="90">
        <v>38792</v>
      </c>
      <c r="K45" s="54">
        <v>7.71</v>
      </c>
      <c r="L45" s="17"/>
      <c r="M45" s="17" t="s">
        <v>12</v>
      </c>
      <c r="N45" s="17"/>
      <c r="O45" s="17"/>
      <c r="P45" s="16">
        <v>0</v>
      </c>
      <c r="Q45" s="16">
        <v>10</v>
      </c>
      <c r="R45" s="16">
        <v>0</v>
      </c>
      <c r="S45" s="16">
        <v>0</v>
      </c>
      <c r="T45" s="16">
        <v>0</v>
      </c>
      <c r="U45" s="16">
        <v>0</v>
      </c>
      <c r="V45" s="26"/>
      <c r="W45" s="87"/>
      <c r="X45" s="17"/>
      <c r="Y45" s="17" t="s">
        <v>14</v>
      </c>
      <c r="Z45" s="17" t="s">
        <v>14</v>
      </c>
      <c r="AA45" s="23">
        <f>IF(ISBLANK(#REF!),"",IF(K45&gt;5,ROUND(0.5*(K45-5),2),0))</f>
        <v>1.36</v>
      </c>
      <c r="AB45" s="23">
        <f>IF(ISBLANK(#REF!),"",IF(L45="ΝΑΙ",6,(IF(M45="ΝΑΙ",4,0))))</f>
        <v>4</v>
      </c>
      <c r="AC45" s="23">
        <f>IF(ISBLANK(#REF!),"",IF(E45="ΠΕ23",IF(N45="ΝΑΙ",3,(IF(O45="ΝΑΙ",2,0))),IF(N45="ΝΑΙ",3,(IF(O45="ΝΑΙ",2,0)))))</f>
        <v>0</v>
      </c>
      <c r="AD45" s="23">
        <f>IF(ISBLANK(#REF!),"",MAX(AB45:AC45))</f>
        <v>4</v>
      </c>
      <c r="AE45" s="23">
        <f>IF(ISBLANK(#REF!),"",MIN(3,0.5*INT((P45*12+Q45+ROUND(R45/30,0))/6)))</f>
        <v>0.5</v>
      </c>
      <c r="AF45" s="23">
        <f>IF(ISBLANK(#REF!),"",0.25*(S45*12+T45+ROUND(U45/30,0)))</f>
        <v>0</v>
      </c>
      <c r="AG45" s="27">
        <f>IF(ISBLANK(#REF!),"",IF(V45&gt;=67%,7,0))</f>
        <v>0</v>
      </c>
      <c r="AH45" s="27">
        <f>IF(ISBLANK(#REF!),"",IF(W45&gt;=1,7,0))</f>
        <v>0</v>
      </c>
      <c r="AI45" s="27">
        <f>IF(ISBLANK(#REF!),"",IF(X45="ΠΟΛΥΤΕΚΝΟΣ",7,IF(X45="ΤΡΙΤΕΚΝΟΣ",3,0)))</f>
        <v>0</v>
      </c>
      <c r="AJ45" s="27">
        <f>IF(ISBLANK(#REF!),"",MAX(AG45:AI45))</f>
        <v>0</v>
      </c>
      <c r="AK45" s="181">
        <f>IF(ISBLANK(#REF!),"",AA45+SUM(AD45:AF45,AJ45))</f>
        <v>5.86</v>
      </c>
    </row>
    <row r="46" spans="1:37" s="16" customFormat="1">
      <c r="A46" s="28">
        <f>IF(ISBLANK(#REF!),"",IF(ISNUMBER(A45),A45+1,1))</f>
        <v>36</v>
      </c>
      <c r="B46" s="16" t="s">
        <v>490</v>
      </c>
      <c r="C46" s="16" t="s">
        <v>290</v>
      </c>
      <c r="D46" s="16" t="s">
        <v>273</v>
      </c>
      <c r="E46" s="16" t="s">
        <v>39</v>
      </c>
      <c r="F46" s="16" t="s">
        <v>88</v>
      </c>
      <c r="G46" s="16" t="s">
        <v>15</v>
      </c>
      <c r="H46" s="16" t="s">
        <v>12</v>
      </c>
      <c r="I46" s="16" t="s">
        <v>13</v>
      </c>
      <c r="J46" s="90">
        <v>37429</v>
      </c>
      <c r="K46" s="54">
        <v>8.6199999999999992</v>
      </c>
      <c r="L46" s="17"/>
      <c r="M46" s="17" t="s">
        <v>12</v>
      </c>
      <c r="N46" s="17"/>
      <c r="O46" s="17"/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26"/>
      <c r="W46" s="87"/>
      <c r="X46" s="17"/>
      <c r="Y46" s="17" t="s">
        <v>14</v>
      </c>
      <c r="Z46" s="17" t="s">
        <v>14</v>
      </c>
      <c r="AA46" s="23">
        <f>IF(ISBLANK(#REF!),"",IF(K46&gt;5,ROUND(0.5*(K46-5),2),0))</f>
        <v>1.81</v>
      </c>
      <c r="AB46" s="23">
        <f>IF(ISBLANK(#REF!),"",IF(L46="ΝΑΙ",6,(IF(M46="ΝΑΙ",4,0))))</f>
        <v>4</v>
      </c>
      <c r="AC46" s="23">
        <f>IF(ISBLANK(#REF!),"",IF(E46="ΠΕ23",IF(N46="ΝΑΙ",3,(IF(O46="ΝΑΙ",2,0))),IF(N46="ΝΑΙ",3,(IF(O46="ΝΑΙ",2,0)))))</f>
        <v>0</v>
      </c>
      <c r="AD46" s="23">
        <f>IF(ISBLANK(#REF!),"",MAX(AB46:AC46))</f>
        <v>4</v>
      </c>
      <c r="AE46" s="23">
        <f>IF(ISBLANK(#REF!),"",MIN(3,0.5*INT((P46*12+Q46+ROUND(R46/30,0))/6)))</f>
        <v>0</v>
      </c>
      <c r="AF46" s="23">
        <f>IF(ISBLANK(#REF!),"",0.25*(S46*12+T46+ROUND(U46/30,0)))</f>
        <v>0</v>
      </c>
      <c r="AG46" s="27">
        <f>IF(ISBLANK(#REF!),"",IF(V46&gt;=67%,7,0))</f>
        <v>0</v>
      </c>
      <c r="AH46" s="27">
        <f>IF(ISBLANK(#REF!),"",IF(W46&gt;=1,7,0))</f>
        <v>0</v>
      </c>
      <c r="AI46" s="27">
        <f>IF(ISBLANK(#REF!),"",IF(X46="ΠΟΛΥΤΕΚΝΟΣ",7,IF(X46="ΤΡΙΤΕΚΝΟΣ",3,0)))</f>
        <v>0</v>
      </c>
      <c r="AJ46" s="27">
        <f>IF(ISBLANK(#REF!),"",MAX(AG46:AI46))</f>
        <v>0</v>
      </c>
      <c r="AK46" s="181">
        <f>IF(ISBLANK(#REF!),"",AA46+SUM(AD46:AF46,AJ46))</f>
        <v>5.8100000000000005</v>
      </c>
    </row>
    <row r="47" spans="1:37" s="16" customFormat="1">
      <c r="A47" s="28">
        <f>IF(ISBLANK(#REF!),"",IF(ISNUMBER(A46),A46+1,1))</f>
        <v>37</v>
      </c>
      <c r="B47" s="16" t="s">
        <v>592</v>
      </c>
      <c r="C47" s="16" t="s">
        <v>138</v>
      </c>
      <c r="D47" s="16" t="s">
        <v>96</v>
      </c>
      <c r="E47" s="16" t="s">
        <v>39</v>
      </c>
      <c r="F47" s="16" t="s">
        <v>88</v>
      </c>
      <c r="G47" s="16" t="s">
        <v>15</v>
      </c>
      <c r="H47" s="16" t="s">
        <v>12</v>
      </c>
      <c r="I47" s="16" t="s">
        <v>13</v>
      </c>
      <c r="J47" s="90">
        <v>41360</v>
      </c>
      <c r="K47" s="54">
        <v>8.2799999999999994</v>
      </c>
      <c r="L47" s="17"/>
      <c r="M47" s="17" t="s">
        <v>12</v>
      </c>
      <c r="N47" s="17"/>
      <c r="O47" s="17"/>
      <c r="P47" s="16">
        <v>0</v>
      </c>
      <c r="Q47" s="16">
        <v>5</v>
      </c>
      <c r="R47" s="16">
        <v>13</v>
      </c>
      <c r="S47" s="16">
        <v>0</v>
      </c>
      <c r="T47" s="16">
        <v>0</v>
      </c>
      <c r="U47" s="16">
        <v>0</v>
      </c>
      <c r="V47" s="26"/>
      <c r="W47" s="87"/>
      <c r="X47" s="17"/>
      <c r="Y47" s="17" t="s">
        <v>14</v>
      </c>
      <c r="Z47" s="17" t="s">
        <v>14</v>
      </c>
      <c r="AA47" s="23">
        <f>IF(ISBLANK(#REF!),"",IF(K47&gt;5,ROUND(0.5*(K47-5),2),0))</f>
        <v>1.64</v>
      </c>
      <c r="AB47" s="23">
        <f>IF(ISBLANK(#REF!),"",IF(L47="ΝΑΙ",6,(IF(M47="ΝΑΙ",4,0))))</f>
        <v>4</v>
      </c>
      <c r="AC47" s="23">
        <f>IF(ISBLANK(#REF!),"",IF(E47="ΠΕ23",IF(N47="ΝΑΙ",3,(IF(O47="ΝΑΙ",2,0))),IF(N47="ΝΑΙ",3,(IF(O47="ΝΑΙ",2,0)))))</f>
        <v>0</v>
      </c>
      <c r="AD47" s="23">
        <f>IF(ISBLANK(#REF!),"",MAX(AB47:AC47))</f>
        <v>4</v>
      </c>
      <c r="AE47" s="23">
        <f>IF(ISBLANK(#REF!),"",MIN(3,0.5*INT((P47*12+Q47+ROUND(R47/30,0))/6)))</f>
        <v>0</v>
      </c>
      <c r="AF47" s="23">
        <f>IF(ISBLANK(#REF!),"",0.25*(S47*12+T47+ROUND(U47/30,0)))</f>
        <v>0</v>
      </c>
      <c r="AG47" s="27">
        <f>IF(ISBLANK(#REF!),"",IF(V47&gt;=67%,7,0))</f>
        <v>0</v>
      </c>
      <c r="AH47" s="27">
        <f>IF(ISBLANK(#REF!),"",IF(W47&gt;=1,7,0))</f>
        <v>0</v>
      </c>
      <c r="AI47" s="27">
        <f>IF(ISBLANK(#REF!),"",IF(X47="ΠΟΛΥΤΕΚΝΟΣ",7,IF(X47="ΤΡΙΤΕΚΝΟΣ",3,0)))</f>
        <v>0</v>
      </c>
      <c r="AJ47" s="27">
        <f>IF(ISBLANK(#REF!),"",MAX(AG47:AI47))</f>
        <v>0</v>
      </c>
      <c r="AK47" s="181">
        <f>IF(ISBLANK(#REF!),"",AA47+SUM(AD47:AF47,AJ47))</f>
        <v>5.64</v>
      </c>
    </row>
    <row r="48" spans="1:37" s="16" customFormat="1">
      <c r="A48" s="28">
        <f>IF(ISBLANK(#REF!),"",IF(ISNUMBER(A47),A47+1,1))</f>
        <v>38</v>
      </c>
      <c r="B48" s="16" t="s">
        <v>591</v>
      </c>
      <c r="C48" s="16" t="s">
        <v>551</v>
      </c>
      <c r="D48" s="16" t="s">
        <v>96</v>
      </c>
      <c r="E48" s="16" t="s">
        <v>39</v>
      </c>
      <c r="F48" s="16" t="s">
        <v>88</v>
      </c>
      <c r="G48" s="16" t="s">
        <v>15</v>
      </c>
      <c r="H48" s="16" t="s">
        <v>12</v>
      </c>
      <c r="I48" s="16" t="s">
        <v>13</v>
      </c>
      <c r="J48" s="90">
        <v>38555</v>
      </c>
      <c r="K48" s="54">
        <v>8.11</v>
      </c>
      <c r="L48" s="17"/>
      <c r="M48" s="17"/>
      <c r="N48" s="17"/>
      <c r="O48" s="17"/>
      <c r="P48" s="16">
        <v>5</v>
      </c>
      <c r="Q48" s="16">
        <v>5</v>
      </c>
      <c r="R48" s="16">
        <v>0</v>
      </c>
      <c r="S48" s="16">
        <v>0</v>
      </c>
      <c r="T48" s="16">
        <v>4</v>
      </c>
      <c r="U48" s="16">
        <v>9</v>
      </c>
      <c r="V48" s="26"/>
      <c r="W48" s="87"/>
      <c r="X48" s="17"/>
      <c r="Y48" s="17" t="s">
        <v>14</v>
      </c>
      <c r="Z48" s="17" t="s">
        <v>14</v>
      </c>
      <c r="AA48" s="23">
        <f>IF(ISBLANK(#REF!),"",IF(K48&gt;5,ROUND(0.5*(K48-5),2),0))</f>
        <v>1.56</v>
      </c>
      <c r="AB48" s="23">
        <f>IF(ISBLANK(#REF!),"",IF(L48="ΝΑΙ",6,(IF(M48="ΝΑΙ",4,0))))</f>
        <v>0</v>
      </c>
      <c r="AC48" s="23">
        <f>IF(ISBLANK(#REF!),"",IF(E48="ΠΕ23",IF(N48="ΝΑΙ",3,(IF(O48="ΝΑΙ",2,0))),IF(N48="ΝΑΙ",3,(IF(O48="ΝΑΙ",2,0)))))</f>
        <v>0</v>
      </c>
      <c r="AD48" s="23">
        <f>IF(ISBLANK(#REF!),"",MAX(AB48:AC48))</f>
        <v>0</v>
      </c>
      <c r="AE48" s="23">
        <f>IF(ISBLANK(#REF!),"",MIN(3,0.5*INT((P48*12+Q48+ROUND(R48/30,0))/6)))</f>
        <v>3</v>
      </c>
      <c r="AF48" s="23">
        <f>IF(ISBLANK(#REF!),"",0.25*(S48*12+T48+ROUND(U48/30,0)))</f>
        <v>1</v>
      </c>
      <c r="AG48" s="27">
        <f>IF(ISBLANK(#REF!),"",IF(V48&gt;=67%,7,0))</f>
        <v>0</v>
      </c>
      <c r="AH48" s="27">
        <f>IF(ISBLANK(#REF!),"",IF(W48&gt;=1,7,0))</f>
        <v>0</v>
      </c>
      <c r="AI48" s="27">
        <f>IF(ISBLANK(#REF!),"",IF(X48="ΠΟΛΥΤΕΚΝΟΣ",7,IF(X48="ΤΡΙΤΕΚΝΟΣ",3,0)))</f>
        <v>0</v>
      </c>
      <c r="AJ48" s="27">
        <f>IF(ISBLANK(#REF!),"",MAX(AG48:AI48))</f>
        <v>0</v>
      </c>
      <c r="AK48" s="181">
        <f>IF(ISBLANK(#REF!),"",AA48+SUM(AD48:AF48,AJ48))</f>
        <v>5.5600000000000005</v>
      </c>
    </row>
    <row r="49" spans="1:37" s="16" customFormat="1">
      <c r="A49" s="28">
        <f>IF(ISBLANK(#REF!),"",IF(ISNUMBER(A48),A48+1,1))</f>
        <v>39</v>
      </c>
      <c r="B49" s="16" t="s">
        <v>594</v>
      </c>
      <c r="C49" s="16" t="s">
        <v>265</v>
      </c>
      <c r="D49" s="16" t="s">
        <v>107</v>
      </c>
      <c r="E49" s="16" t="s">
        <v>39</v>
      </c>
      <c r="F49" s="16" t="s">
        <v>88</v>
      </c>
      <c r="G49" s="16" t="s">
        <v>15</v>
      </c>
      <c r="H49" s="16" t="s">
        <v>12</v>
      </c>
      <c r="I49" s="16" t="s">
        <v>13</v>
      </c>
      <c r="J49" s="90">
        <v>37930</v>
      </c>
      <c r="K49" s="54">
        <v>7</v>
      </c>
      <c r="L49" s="17"/>
      <c r="M49" s="17"/>
      <c r="N49" s="17"/>
      <c r="O49" s="17" t="s">
        <v>12</v>
      </c>
      <c r="P49" s="16">
        <v>0</v>
      </c>
      <c r="Q49" s="16">
        <v>0</v>
      </c>
      <c r="R49" s="16">
        <v>0</v>
      </c>
      <c r="S49" s="16">
        <v>0</v>
      </c>
      <c r="T49" s="16">
        <v>10</v>
      </c>
      <c r="U49" s="16">
        <v>14</v>
      </c>
      <c r="V49" s="26"/>
      <c r="W49" s="87"/>
      <c r="X49" s="17"/>
      <c r="Y49" s="17" t="s">
        <v>14</v>
      </c>
      <c r="Z49" s="17" t="s">
        <v>14</v>
      </c>
      <c r="AA49" s="23">
        <f>IF(ISBLANK(#REF!),"",IF(K49&gt;5,ROUND(0.5*(K49-5),2),0))</f>
        <v>1</v>
      </c>
      <c r="AB49" s="23">
        <f>IF(ISBLANK(#REF!),"",IF(L49="ΝΑΙ",6,(IF(M49="ΝΑΙ",4,0))))</f>
        <v>0</v>
      </c>
      <c r="AC49" s="23">
        <f>IF(ISBLANK(#REF!),"",IF(E49="ΠΕ23",IF(N49="ΝΑΙ",3,(IF(O49="ΝΑΙ",2,0))),IF(N49="ΝΑΙ",3,(IF(O49="ΝΑΙ",2,0)))))</f>
        <v>2</v>
      </c>
      <c r="AD49" s="23">
        <f>IF(ISBLANK(#REF!),"",MAX(AB49:AC49))</f>
        <v>2</v>
      </c>
      <c r="AE49" s="23">
        <f>IF(ISBLANK(#REF!),"",MIN(3,0.5*INT((P49*12+Q49+ROUND(R49/30,0))/6)))</f>
        <v>0</v>
      </c>
      <c r="AF49" s="23">
        <f>IF(ISBLANK(#REF!),"",0.25*(S49*12+T49+ROUND(U49/30,0)))</f>
        <v>2.5</v>
      </c>
      <c r="AG49" s="27">
        <f>IF(ISBLANK(#REF!),"",IF(V49&gt;=67%,7,0))</f>
        <v>0</v>
      </c>
      <c r="AH49" s="27">
        <f>IF(ISBLANK(#REF!),"",IF(W49&gt;=1,7,0))</f>
        <v>0</v>
      </c>
      <c r="AI49" s="27">
        <f>IF(ISBLANK(#REF!),"",IF(X49="ΠΟΛΥΤΕΚΝΟΣ",7,IF(X49="ΤΡΙΤΕΚΝΟΣ",3,0)))</f>
        <v>0</v>
      </c>
      <c r="AJ49" s="27">
        <f>IF(ISBLANK(#REF!),"",MAX(AG49:AI49))</f>
        <v>0</v>
      </c>
      <c r="AK49" s="181">
        <f>IF(ISBLANK(#REF!),"",AA49+SUM(AD49:AF49,AJ49))</f>
        <v>5.5</v>
      </c>
    </row>
    <row r="50" spans="1:37" s="16" customFormat="1">
      <c r="A50" s="28">
        <f>IF(ISBLANK(#REF!),"",IF(ISNUMBER(A49),A49+1,1))</f>
        <v>40</v>
      </c>
      <c r="B50" s="16" t="s">
        <v>656</v>
      </c>
      <c r="C50" s="16" t="s">
        <v>330</v>
      </c>
      <c r="D50" s="16" t="s">
        <v>184</v>
      </c>
      <c r="E50" s="16" t="s">
        <v>39</v>
      </c>
      <c r="F50" s="16" t="s">
        <v>88</v>
      </c>
      <c r="G50" s="16" t="s">
        <v>15</v>
      </c>
      <c r="H50" s="16" t="s">
        <v>12</v>
      </c>
      <c r="I50" s="16" t="s">
        <v>13</v>
      </c>
      <c r="J50" s="90">
        <v>38300</v>
      </c>
      <c r="K50" s="54">
        <v>7.54</v>
      </c>
      <c r="L50" s="17"/>
      <c r="M50" s="17" t="s">
        <v>12</v>
      </c>
      <c r="N50" s="17"/>
      <c r="O50" s="17"/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26"/>
      <c r="W50" s="87"/>
      <c r="X50" s="17"/>
      <c r="Y50" s="17" t="s">
        <v>14</v>
      </c>
      <c r="Z50" s="17" t="s">
        <v>14</v>
      </c>
      <c r="AA50" s="23">
        <f>IF(ISBLANK(#REF!),"",IF(K50&gt;5,ROUND(0.5*(K50-5),2),0))</f>
        <v>1.27</v>
      </c>
      <c r="AB50" s="23">
        <f>IF(ISBLANK(#REF!),"",IF(L50="ΝΑΙ",6,(IF(M50="ΝΑΙ",4,0))))</f>
        <v>4</v>
      </c>
      <c r="AC50" s="23">
        <f>IF(ISBLANK(#REF!),"",IF(E50="ΠΕ23",IF(N50="ΝΑΙ",3,(IF(O50="ΝΑΙ",2,0))),IF(N50="ΝΑΙ",3,(IF(O50="ΝΑΙ",2,0)))))</f>
        <v>0</v>
      </c>
      <c r="AD50" s="23">
        <f>IF(ISBLANK(#REF!),"",MAX(AB50:AC50))</f>
        <v>4</v>
      </c>
      <c r="AE50" s="23">
        <f>IF(ISBLANK(#REF!),"",MIN(3,0.5*INT((P50*12+Q50+ROUND(R50/30,0))/6)))</f>
        <v>0</v>
      </c>
      <c r="AF50" s="23">
        <f>IF(ISBLANK(#REF!),"",0.25*(S50*12+T50+ROUND(U50/30,0)))</f>
        <v>0</v>
      </c>
      <c r="AG50" s="27">
        <f>IF(ISBLANK(#REF!),"",IF(V50&gt;=67%,7,0))</f>
        <v>0</v>
      </c>
      <c r="AH50" s="27">
        <f>IF(ISBLANK(#REF!),"",IF(W50&gt;=1,7,0))</f>
        <v>0</v>
      </c>
      <c r="AI50" s="27">
        <f>IF(ISBLANK(#REF!),"",IF(X50="ΠΟΛΥΤΕΚΝΟΣ",7,IF(X50="ΤΡΙΤΕΚΝΟΣ",3,0)))</f>
        <v>0</v>
      </c>
      <c r="AJ50" s="27">
        <f>IF(ISBLANK(#REF!),"",MAX(AG50:AI50))</f>
        <v>0</v>
      </c>
      <c r="AK50" s="181">
        <f>IF(ISBLANK(#REF!),"",AA50+SUM(AD50:AF50,AJ50))</f>
        <v>5.27</v>
      </c>
    </row>
    <row r="51" spans="1:37" s="16" customFormat="1">
      <c r="A51" s="28">
        <f>IF(ISBLANK(#REF!),"",IF(ISNUMBER(A50),A50+1,1))</f>
        <v>41</v>
      </c>
      <c r="B51" s="16" t="s">
        <v>588</v>
      </c>
      <c r="C51" s="16" t="s">
        <v>589</v>
      </c>
      <c r="D51" s="16" t="s">
        <v>590</v>
      </c>
      <c r="E51" s="16" t="s">
        <v>39</v>
      </c>
      <c r="F51" s="16" t="s">
        <v>88</v>
      </c>
      <c r="G51" s="16" t="s">
        <v>15</v>
      </c>
      <c r="H51" s="16" t="s">
        <v>12</v>
      </c>
      <c r="I51" s="16" t="s">
        <v>13</v>
      </c>
      <c r="J51" s="90">
        <v>38890</v>
      </c>
      <c r="K51" s="54">
        <v>7.25</v>
      </c>
      <c r="L51" s="17"/>
      <c r="M51" s="17"/>
      <c r="N51" s="17"/>
      <c r="O51" s="17"/>
      <c r="P51" s="16">
        <v>4</v>
      </c>
      <c r="Q51" s="16">
        <v>0</v>
      </c>
      <c r="R51" s="16">
        <v>8</v>
      </c>
      <c r="S51" s="16">
        <v>0</v>
      </c>
      <c r="T51" s="16">
        <v>4</v>
      </c>
      <c r="U51" s="16">
        <v>7</v>
      </c>
      <c r="V51" s="26"/>
      <c r="W51" s="87"/>
      <c r="X51" s="17"/>
      <c r="Y51" s="17" t="s">
        <v>14</v>
      </c>
      <c r="Z51" s="17" t="s">
        <v>14</v>
      </c>
      <c r="AA51" s="23">
        <f>IF(ISBLANK(#REF!),"",IF(K51&gt;5,ROUND(0.5*(K51-5),2),0))</f>
        <v>1.1299999999999999</v>
      </c>
      <c r="AB51" s="23">
        <f>IF(ISBLANK(#REF!),"",IF(L51="ΝΑΙ",6,(IF(M51="ΝΑΙ",4,0))))</f>
        <v>0</v>
      </c>
      <c r="AC51" s="23">
        <f>IF(ISBLANK(#REF!),"",IF(E51="ΠΕ23",IF(N51="ΝΑΙ",3,(IF(O51="ΝΑΙ",2,0))),IF(N51="ΝΑΙ",3,(IF(O51="ΝΑΙ",2,0)))))</f>
        <v>0</v>
      </c>
      <c r="AD51" s="23">
        <f>IF(ISBLANK(#REF!),"",MAX(AB51:AC51))</f>
        <v>0</v>
      </c>
      <c r="AE51" s="23">
        <f>IF(ISBLANK(#REF!),"",MIN(3,0.5*INT((P51*12+Q51+ROUND(R51/30,0))/6)))</f>
        <v>3</v>
      </c>
      <c r="AF51" s="23">
        <f>IF(ISBLANK(#REF!),"",0.25*(S51*12+T51+ROUND(U51/30,0)))</f>
        <v>1</v>
      </c>
      <c r="AG51" s="27">
        <f>IF(ISBLANK(#REF!),"",IF(V51&gt;=67%,7,0))</f>
        <v>0</v>
      </c>
      <c r="AH51" s="27">
        <f>IF(ISBLANK(#REF!),"",IF(W51&gt;=1,7,0))</f>
        <v>0</v>
      </c>
      <c r="AI51" s="27">
        <f>IF(ISBLANK(#REF!),"",IF(X51="ΠΟΛΥΤΕΚΝΟΣ",7,IF(X51="ΤΡΙΤΕΚΝΟΣ",3,0)))</f>
        <v>0</v>
      </c>
      <c r="AJ51" s="27">
        <f>IF(ISBLANK(#REF!),"",MAX(AG51:AI51))</f>
        <v>0</v>
      </c>
      <c r="AK51" s="181">
        <f>IF(ISBLANK(#REF!),"",AA51+SUM(AD51:AF51,AJ51))</f>
        <v>5.13</v>
      </c>
    </row>
    <row r="52" spans="1:37" s="16" customFormat="1">
      <c r="A52" s="28">
        <f>IF(ISBLANK(#REF!),"",IF(ISNUMBER(A51),A51+1,1))</f>
        <v>42</v>
      </c>
      <c r="B52" s="16" t="s">
        <v>491</v>
      </c>
      <c r="C52" s="16" t="s">
        <v>492</v>
      </c>
      <c r="D52" s="16" t="s">
        <v>422</v>
      </c>
      <c r="E52" s="16" t="s">
        <v>39</v>
      </c>
      <c r="F52" s="16" t="s">
        <v>88</v>
      </c>
      <c r="G52" s="16" t="s">
        <v>15</v>
      </c>
      <c r="H52" s="16" t="s">
        <v>12</v>
      </c>
      <c r="I52" s="16" t="s">
        <v>13</v>
      </c>
      <c r="J52" s="90">
        <v>39276</v>
      </c>
      <c r="K52" s="54">
        <v>8.31</v>
      </c>
      <c r="L52" s="17"/>
      <c r="M52" s="17"/>
      <c r="N52" s="17"/>
      <c r="O52" s="17"/>
      <c r="P52" s="16">
        <v>4</v>
      </c>
      <c r="Q52" s="16">
        <v>5</v>
      </c>
      <c r="R52" s="16">
        <v>0</v>
      </c>
      <c r="S52" s="16">
        <v>0</v>
      </c>
      <c r="T52" s="16">
        <v>0</v>
      </c>
      <c r="U52" s="16">
        <v>0</v>
      </c>
      <c r="V52" s="26"/>
      <c r="W52" s="87"/>
      <c r="X52" s="17"/>
      <c r="Y52" s="17" t="s">
        <v>14</v>
      </c>
      <c r="Z52" s="17" t="s">
        <v>14</v>
      </c>
      <c r="AA52" s="23">
        <f>IF(ISBLANK(#REF!),"",IF(K52&gt;5,ROUND(0.5*(K52-5),2),0))</f>
        <v>1.66</v>
      </c>
      <c r="AB52" s="23">
        <f>IF(ISBLANK(#REF!),"",IF(L52="ΝΑΙ",6,(IF(M52="ΝΑΙ",4,0))))</f>
        <v>0</v>
      </c>
      <c r="AC52" s="23">
        <f>IF(ISBLANK(#REF!),"",IF(E52="ΠΕ23",IF(N52="ΝΑΙ",3,(IF(O52="ΝΑΙ",2,0))),IF(N52="ΝΑΙ",3,(IF(O52="ΝΑΙ",2,0)))))</f>
        <v>0</v>
      </c>
      <c r="AD52" s="23">
        <f>IF(ISBLANK(#REF!),"",MAX(AB52:AC52))</f>
        <v>0</v>
      </c>
      <c r="AE52" s="23">
        <f>IF(ISBLANK(#REF!),"",MIN(3,0.5*INT((P52*12+Q52+ROUND(R52/30,0))/6)))</f>
        <v>3</v>
      </c>
      <c r="AF52" s="23">
        <f>IF(ISBLANK(#REF!),"",0.25*(S52*12+T52+ROUND(U52/30,0)))</f>
        <v>0</v>
      </c>
      <c r="AG52" s="27">
        <f>IF(ISBLANK(#REF!),"",IF(V52&gt;=67%,7,0))</f>
        <v>0</v>
      </c>
      <c r="AH52" s="27">
        <f>IF(ISBLANK(#REF!),"",IF(W52&gt;=1,7,0))</f>
        <v>0</v>
      </c>
      <c r="AI52" s="27">
        <f>IF(ISBLANK(#REF!),"",IF(X52="ΠΟΛΥΤΕΚΝΟΣ",7,IF(X52="ΤΡΙΤΕΚΝΟΣ",3,0)))</f>
        <v>0</v>
      </c>
      <c r="AJ52" s="27">
        <f>IF(ISBLANK(#REF!),"",MAX(AG52:AI52))</f>
        <v>0</v>
      </c>
      <c r="AK52" s="181">
        <f>IF(ISBLANK(#REF!),"",AA52+SUM(AD52:AF52,AJ52))</f>
        <v>4.66</v>
      </c>
    </row>
    <row r="53" spans="1:37" s="16" customFormat="1">
      <c r="A53" s="28">
        <f>IF(ISBLANK(#REF!),"",IF(ISNUMBER(A52),A52+1,1))</f>
        <v>43</v>
      </c>
      <c r="B53" s="16" t="s">
        <v>489</v>
      </c>
      <c r="C53" s="16" t="s">
        <v>305</v>
      </c>
      <c r="D53" s="16" t="s">
        <v>96</v>
      </c>
      <c r="E53" s="16" t="s">
        <v>39</v>
      </c>
      <c r="F53" s="16" t="s">
        <v>88</v>
      </c>
      <c r="G53" s="16" t="s">
        <v>15</v>
      </c>
      <c r="H53" s="16" t="s">
        <v>12</v>
      </c>
      <c r="I53" s="16" t="s">
        <v>13</v>
      </c>
      <c r="J53" s="90">
        <v>40459</v>
      </c>
      <c r="K53" s="54">
        <v>6.67</v>
      </c>
      <c r="L53" s="17"/>
      <c r="M53" s="17"/>
      <c r="N53" s="17"/>
      <c r="O53" s="17"/>
      <c r="P53" s="16">
        <v>1</v>
      </c>
      <c r="Q53" s="16">
        <v>0</v>
      </c>
      <c r="R53" s="16">
        <v>14</v>
      </c>
      <c r="S53" s="16">
        <v>0</v>
      </c>
      <c r="T53" s="16">
        <v>11</v>
      </c>
      <c r="U53" s="16">
        <v>11</v>
      </c>
      <c r="V53" s="26"/>
      <c r="W53" s="87"/>
      <c r="X53" s="17"/>
      <c r="Y53" s="17" t="s">
        <v>14</v>
      </c>
      <c r="Z53" s="17" t="s">
        <v>14</v>
      </c>
      <c r="AA53" s="23">
        <f>IF(ISBLANK(#REF!),"",IF(K53&gt;5,ROUND(0.5*(K53-5),2),0))</f>
        <v>0.84</v>
      </c>
      <c r="AB53" s="23">
        <f>IF(ISBLANK(#REF!),"",IF(L53="ΝΑΙ",6,(IF(M53="ΝΑΙ",4,0))))</f>
        <v>0</v>
      </c>
      <c r="AC53" s="23">
        <f>IF(ISBLANK(#REF!),"",IF(E53="ΠΕ23",IF(N53="ΝΑΙ",3,(IF(O53="ΝΑΙ",2,0))),IF(N53="ΝΑΙ",3,(IF(O53="ΝΑΙ",2,0)))))</f>
        <v>0</v>
      </c>
      <c r="AD53" s="23">
        <f>IF(ISBLANK(#REF!),"",MAX(AB53:AC53))</f>
        <v>0</v>
      </c>
      <c r="AE53" s="23">
        <f>IF(ISBLANK(#REF!),"",MIN(3,0.5*INT((P53*12+Q53+ROUND(R53/30,0))/6)))</f>
        <v>1</v>
      </c>
      <c r="AF53" s="23">
        <f>IF(ISBLANK(#REF!),"",0.25*(S53*12+T53+ROUND(U53/30,0)))</f>
        <v>2.75</v>
      </c>
      <c r="AG53" s="27">
        <f>IF(ISBLANK(#REF!),"",IF(V53&gt;=67%,7,0))</f>
        <v>0</v>
      </c>
      <c r="AH53" s="27">
        <f>IF(ISBLANK(#REF!),"",IF(W53&gt;=1,7,0))</f>
        <v>0</v>
      </c>
      <c r="AI53" s="27">
        <f>IF(ISBLANK(#REF!),"",IF(X53="ΠΟΛΥΤΕΚΝΟΣ",7,IF(X53="ΤΡΙΤΕΚΝΟΣ",3,0)))</f>
        <v>0</v>
      </c>
      <c r="AJ53" s="27">
        <f>IF(ISBLANK(#REF!),"",MAX(AG53:AI53))</f>
        <v>0</v>
      </c>
      <c r="AK53" s="181">
        <f>IF(ISBLANK(#REF!),"",AA53+SUM(AD53:AF53,AJ53))</f>
        <v>4.59</v>
      </c>
    </row>
    <row r="54" spans="1:37" s="16" customFormat="1">
      <c r="A54" s="28">
        <f>IF(ISBLANK(#REF!),"",IF(ISNUMBER(A53),A53+1,1))</f>
        <v>44</v>
      </c>
      <c r="B54" s="16" t="s">
        <v>664</v>
      </c>
      <c r="C54" s="16" t="s">
        <v>299</v>
      </c>
      <c r="D54" s="16" t="s">
        <v>107</v>
      </c>
      <c r="E54" s="16" t="s">
        <v>39</v>
      </c>
      <c r="F54" s="16" t="s">
        <v>88</v>
      </c>
      <c r="G54" s="16" t="s">
        <v>15</v>
      </c>
      <c r="H54" s="16" t="s">
        <v>12</v>
      </c>
      <c r="I54" s="16" t="s">
        <v>13</v>
      </c>
      <c r="J54" s="90">
        <v>41108</v>
      </c>
      <c r="K54" s="54">
        <v>7.06</v>
      </c>
      <c r="L54" s="17"/>
      <c r="M54" s="17"/>
      <c r="N54" s="17"/>
      <c r="O54" s="17"/>
      <c r="P54" s="16">
        <v>0</v>
      </c>
      <c r="Q54" s="16">
        <v>10</v>
      </c>
      <c r="R54" s="16">
        <v>0</v>
      </c>
      <c r="S54" s="16">
        <v>0</v>
      </c>
      <c r="T54" s="16">
        <v>0</v>
      </c>
      <c r="U54" s="16">
        <v>0</v>
      </c>
      <c r="V54" s="26"/>
      <c r="W54" s="87"/>
      <c r="X54" s="17" t="s">
        <v>31</v>
      </c>
      <c r="Y54" s="17" t="s">
        <v>14</v>
      </c>
      <c r="Z54" s="17" t="s">
        <v>14</v>
      </c>
      <c r="AA54" s="23">
        <f>IF(ISBLANK(#REF!),"",IF(K54&gt;5,ROUND(0.5*(K54-5),2),0))</f>
        <v>1.03</v>
      </c>
      <c r="AB54" s="23">
        <f>IF(ISBLANK(#REF!),"",IF(L54="ΝΑΙ",6,(IF(M54="ΝΑΙ",4,0))))</f>
        <v>0</v>
      </c>
      <c r="AC54" s="23">
        <f>IF(ISBLANK(#REF!),"",IF(E54="ΠΕ23",IF(N54="ΝΑΙ",3,(IF(O54="ΝΑΙ",2,0))),IF(N54="ΝΑΙ",3,(IF(O54="ΝΑΙ",2,0)))))</f>
        <v>0</v>
      </c>
      <c r="AD54" s="23">
        <f>IF(ISBLANK(#REF!),"",MAX(AB54:AC54))</f>
        <v>0</v>
      </c>
      <c r="AE54" s="23">
        <f>IF(ISBLANK(#REF!),"",MIN(3,0.5*INT((P54*12+Q54+ROUND(R54/30,0))/6)))</f>
        <v>0.5</v>
      </c>
      <c r="AF54" s="23">
        <f>IF(ISBLANK(#REF!),"",0.25*(S54*12+T54+ROUND(U54/30,0)))</f>
        <v>0</v>
      </c>
      <c r="AG54" s="27">
        <f>IF(ISBLANK(#REF!),"",IF(V54&gt;=67%,7,0))</f>
        <v>0</v>
      </c>
      <c r="AH54" s="27">
        <f>IF(ISBLANK(#REF!),"",IF(W54&gt;=1,7,0))</f>
        <v>0</v>
      </c>
      <c r="AI54" s="27">
        <f>IF(ISBLANK(#REF!),"",IF(X54="ΠΟΛΥΤΕΚΝΟΣ",7,IF(X54="ΤΡΙΤΕΚΝΟΣ",3,0)))</f>
        <v>3</v>
      </c>
      <c r="AJ54" s="27">
        <f>IF(ISBLANK(#REF!),"",MAX(AG54:AI54))</f>
        <v>3</v>
      </c>
      <c r="AK54" s="181">
        <f>IF(ISBLANK(#REF!),"",AA54+SUM(AD54:AF54,AJ54))</f>
        <v>4.53</v>
      </c>
    </row>
    <row r="55" spans="1:37" s="16" customFormat="1">
      <c r="A55" s="28">
        <f>IF(ISBLANK(#REF!),"",IF(ISNUMBER(A54),A54+1,1))</f>
        <v>45</v>
      </c>
      <c r="B55" s="16" t="s">
        <v>587</v>
      </c>
      <c r="C55" s="16" t="s">
        <v>151</v>
      </c>
      <c r="D55" s="16" t="s">
        <v>144</v>
      </c>
      <c r="E55" s="16" t="s">
        <v>39</v>
      </c>
      <c r="F55" s="16" t="s">
        <v>88</v>
      </c>
      <c r="G55" s="16" t="s">
        <v>15</v>
      </c>
      <c r="H55" s="16" t="s">
        <v>12</v>
      </c>
      <c r="I55" s="16" t="s">
        <v>13</v>
      </c>
      <c r="J55" s="90">
        <v>32597</v>
      </c>
      <c r="K55" s="54">
        <v>7.73</v>
      </c>
      <c r="L55" s="17"/>
      <c r="M55" s="17"/>
      <c r="N55" s="17"/>
      <c r="O55" s="17"/>
      <c r="P55" s="16">
        <v>0</v>
      </c>
      <c r="Q55" s="16">
        <v>1</v>
      </c>
      <c r="R55" s="16">
        <v>17</v>
      </c>
      <c r="S55" s="16">
        <v>1</v>
      </c>
      <c r="T55" s="16">
        <v>0</v>
      </c>
      <c r="U55" s="16">
        <v>14</v>
      </c>
      <c r="V55" s="26"/>
      <c r="W55" s="87"/>
      <c r="X55" s="17"/>
      <c r="Y55" s="17" t="s">
        <v>14</v>
      </c>
      <c r="Z55" s="17" t="s">
        <v>14</v>
      </c>
      <c r="AA55" s="23">
        <f>IF(ISBLANK(#REF!),"",IF(K55&gt;5,ROUND(0.5*(K55-5),2),0))</f>
        <v>1.37</v>
      </c>
      <c r="AB55" s="23">
        <f>IF(ISBLANK(#REF!),"",IF(L55="ΝΑΙ",6,(IF(M55="ΝΑΙ",4,0))))</f>
        <v>0</v>
      </c>
      <c r="AC55" s="23">
        <f>IF(ISBLANK(#REF!),"",IF(E55="ΠΕ23",IF(N55="ΝΑΙ",3,(IF(O55="ΝΑΙ",2,0))),IF(N55="ΝΑΙ",3,(IF(O55="ΝΑΙ",2,0)))))</f>
        <v>0</v>
      </c>
      <c r="AD55" s="23">
        <f>IF(ISBLANK(#REF!),"",MAX(AB55:AC55))</f>
        <v>0</v>
      </c>
      <c r="AE55" s="23">
        <f>IF(ISBLANK(#REF!),"",MIN(3,0.5*INT((P55*12+Q55+ROUND(R55/30,0))/6)))</f>
        <v>0</v>
      </c>
      <c r="AF55" s="23">
        <f>IF(ISBLANK(#REF!),"",0.25*(S55*12+T55+ROUND(U55/30,0)))</f>
        <v>3</v>
      </c>
      <c r="AG55" s="27">
        <f>IF(ISBLANK(#REF!),"",IF(V55&gt;=67%,7,0))</f>
        <v>0</v>
      </c>
      <c r="AH55" s="27">
        <f>IF(ISBLANK(#REF!),"",IF(W55&gt;=1,7,0))</f>
        <v>0</v>
      </c>
      <c r="AI55" s="27">
        <f>IF(ISBLANK(#REF!),"",IF(X55="ΠΟΛΥΤΕΚΝΟΣ",7,IF(X55="ΤΡΙΤΕΚΝΟΣ",3,0)))</f>
        <v>0</v>
      </c>
      <c r="AJ55" s="27">
        <f>IF(ISBLANK(#REF!),"",MAX(AG55:AI55))</f>
        <v>0</v>
      </c>
      <c r="AK55" s="181">
        <f>IF(ISBLANK(#REF!),"",AA55+SUM(AD55:AF55,AJ55))</f>
        <v>4.37</v>
      </c>
    </row>
    <row r="56" spans="1:37" s="16" customFormat="1">
      <c r="A56" s="28">
        <f>IF(ISBLANK(#REF!),"",IF(ISNUMBER(A55),A55+1,1))</f>
        <v>46</v>
      </c>
      <c r="B56" s="16" t="s">
        <v>604</v>
      </c>
      <c r="C56" s="16" t="s">
        <v>605</v>
      </c>
      <c r="D56" s="16" t="s">
        <v>606</v>
      </c>
      <c r="E56" s="16" t="s">
        <v>39</v>
      </c>
      <c r="F56" s="16" t="s">
        <v>88</v>
      </c>
      <c r="G56" s="16" t="s">
        <v>15</v>
      </c>
      <c r="H56" s="16" t="s">
        <v>12</v>
      </c>
      <c r="I56" s="16" t="s">
        <v>13</v>
      </c>
      <c r="J56" s="90">
        <v>38916</v>
      </c>
      <c r="K56" s="54">
        <v>7.52</v>
      </c>
      <c r="L56" s="17"/>
      <c r="M56" s="17"/>
      <c r="N56" s="17"/>
      <c r="O56" s="17"/>
      <c r="P56" s="16">
        <v>3</v>
      </c>
      <c r="Q56" s="16">
        <v>11</v>
      </c>
      <c r="R56" s="16">
        <v>10</v>
      </c>
      <c r="S56" s="16">
        <v>0</v>
      </c>
      <c r="T56" s="16">
        <v>0</v>
      </c>
      <c r="U56" s="16">
        <v>0</v>
      </c>
      <c r="V56" s="26"/>
      <c r="W56" s="87"/>
      <c r="X56" s="17"/>
      <c r="Y56" s="17" t="s">
        <v>14</v>
      </c>
      <c r="Z56" s="17" t="s">
        <v>14</v>
      </c>
      <c r="AA56" s="23">
        <f>IF(ISBLANK(#REF!),"",IF(K56&gt;5,ROUND(0.5*(K56-5),2),0))</f>
        <v>1.26</v>
      </c>
      <c r="AB56" s="23">
        <f>IF(ISBLANK(#REF!),"",IF(L56="ΝΑΙ",6,(IF(M56="ΝΑΙ",4,0))))</f>
        <v>0</v>
      </c>
      <c r="AC56" s="23">
        <f>IF(ISBLANK(#REF!),"",IF(E56="ΠΕ23",IF(N56="ΝΑΙ",3,(IF(O56="ΝΑΙ",2,0))),IF(N56="ΝΑΙ",3,(IF(O56="ΝΑΙ",2,0)))))</f>
        <v>0</v>
      </c>
      <c r="AD56" s="23">
        <f>IF(ISBLANK(#REF!),"",MAX(AB56:AC56))</f>
        <v>0</v>
      </c>
      <c r="AE56" s="23">
        <f>IF(ISBLANK(#REF!),"",MIN(3,0.5*INT((P56*12+Q56+ROUND(R56/30,0))/6)))</f>
        <v>3</v>
      </c>
      <c r="AF56" s="23">
        <f>IF(ISBLANK(#REF!),"",0.25*(S56*12+T56+ROUND(U56/30,0)))</f>
        <v>0</v>
      </c>
      <c r="AG56" s="27">
        <f>IF(ISBLANK(#REF!),"",IF(V56&gt;=67%,7,0))</f>
        <v>0</v>
      </c>
      <c r="AH56" s="27">
        <f>IF(ISBLANK(#REF!),"",IF(W56&gt;=1,7,0))</f>
        <v>0</v>
      </c>
      <c r="AI56" s="27">
        <f>IF(ISBLANK(#REF!),"",IF(X56="ΠΟΛΥΤΕΚΝΟΣ",7,IF(X56="ΤΡΙΤΕΚΝΟΣ",3,0)))</f>
        <v>0</v>
      </c>
      <c r="AJ56" s="27">
        <f>IF(ISBLANK(#REF!),"",MAX(AG56:AI56))</f>
        <v>0</v>
      </c>
      <c r="AK56" s="181">
        <f>IF(ISBLANK(#REF!),"",AA56+SUM(AD56:AF56,AJ56))</f>
        <v>4.26</v>
      </c>
    </row>
    <row r="57" spans="1:37" s="16" customFormat="1">
      <c r="A57" s="28">
        <f>IF(ISBLANK(#REF!),"",IF(ISNUMBER(A56),A56+1,1))</f>
        <v>47</v>
      </c>
      <c r="B57" s="16" t="s">
        <v>481</v>
      </c>
      <c r="C57" s="16" t="s">
        <v>96</v>
      </c>
      <c r="D57" s="16" t="s">
        <v>184</v>
      </c>
      <c r="E57" s="16" t="s">
        <v>39</v>
      </c>
      <c r="F57" s="16" t="s">
        <v>88</v>
      </c>
      <c r="G57" s="16" t="s">
        <v>15</v>
      </c>
      <c r="H57" s="16" t="s">
        <v>12</v>
      </c>
      <c r="I57" s="16" t="s">
        <v>13</v>
      </c>
      <c r="J57" s="90">
        <v>39711</v>
      </c>
      <c r="K57" s="54">
        <v>8.33</v>
      </c>
      <c r="L57" s="17"/>
      <c r="M57" s="17"/>
      <c r="N57" s="17"/>
      <c r="O57" s="17"/>
      <c r="P57" s="16">
        <v>0</v>
      </c>
      <c r="Q57" s="16">
        <v>0</v>
      </c>
      <c r="R57" s="16">
        <v>0</v>
      </c>
      <c r="S57" s="16">
        <v>0</v>
      </c>
      <c r="T57" s="16">
        <v>7</v>
      </c>
      <c r="U57" s="16">
        <v>3</v>
      </c>
      <c r="V57" s="26"/>
      <c r="W57" s="87"/>
      <c r="X57" s="17"/>
      <c r="Y57" s="17" t="s">
        <v>14</v>
      </c>
      <c r="Z57" s="17" t="s">
        <v>14</v>
      </c>
      <c r="AA57" s="23">
        <f>IF(ISBLANK(#REF!),"",IF(K57&gt;5,ROUND(0.5*(K57-5),2),0))</f>
        <v>1.67</v>
      </c>
      <c r="AB57" s="23">
        <f>IF(ISBLANK(#REF!),"",IF(L57="ΝΑΙ",6,(IF(M57="ΝΑΙ",4,0))))</f>
        <v>0</v>
      </c>
      <c r="AC57" s="23">
        <f>IF(ISBLANK(#REF!),"",IF(E57="ΠΕ23",IF(N57="ΝΑΙ",3,(IF(O57="ΝΑΙ",2,0))),IF(N57="ΝΑΙ",3,(IF(O57="ΝΑΙ",2,0)))))</f>
        <v>0</v>
      </c>
      <c r="AD57" s="23">
        <f>IF(ISBLANK(#REF!),"",MAX(AB57:AC57))</f>
        <v>0</v>
      </c>
      <c r="AE57" s="23">
        <f>IF(ISBLANK(#REF!),"",MIN(3,0.5*INT((P57*12+Q57+ROUND(R57/30,0))/6)))</f>
        <v>0</v>
      </c>
      <c r="AF57" s="23">
        <f>IF(ISBLANK(#REF!),"",0.25*(S57*12+T57+ROUND(U57/30,0)))</f>
        <v>1.75</v>
      </c>
      <c r="AG57" s="27">
        <f>IF(ISBLANK(#REF!),"",IF(V57&gt;=67%,7,0))</f>
        <v>0</v>
      </c>
      <c r="AH57" s="27">
        <f>IF(ISBLANK(#REF!),"",IF(W57&gt;=1,7,0))</f>
        <v>0</v>
      </c>
      <c r="AI57" s="27">
        <f>IF(ISBLANK(#REF!),"",IF(X57="ΠΟΛΥΤΕΚΝΟΣ",7,IF(X57="ΤΡΙΤΕΚΝΟΣ",3,0)))</f>
        <v>0</v>
      </c>
      <c r="AJ57" s="27">
        <f>IF(ISBLANK(#REF!),"",MAX(AG57:AI57))</f>
        <v>0</v>
      </c>
      <c r="AK57" s="181">
        <f>IF(ISBLANK(#REF!),"",AA57+SUM(AD57:AF57,AJ57))</f>
        <v>3.42</v>
      </c>
    </row>
    <row r="58" spans="1:37" s="16" customFormat="1">
      <c r="A58" s="28">
        <f>IF(ISBLANK(#REF!),"",IF(ISNUMBER(A57),A57+1,1))</f>
        <v>48</v>
      </c>
      <c r="B58" s="16" t="s">
        <v>615</v>
      </c>
      <c r="C58" s="16" t="s">
        <v>129</v>
      </c>
      <c r="D58" s="16" t="s">
        <v>167</v>
      </c>
      <c r="E58" s="16" t="s">
        <v>39</v>
      </c>
      <c r="F58" s="16" t="s">
        <v>88</v>
      </c>
      <c r="G58" s="16" t="s">
        <v>15</v>
      </c>
      <c r="H58" s="16" t="s">
        <v>12</v>
      </c>
      <c r="I58" s="16" t="s">
        <v>13</v>
      </c>
      <c r="J58" s="90">
        <v>41850</v>
      </c>
      <c r="K58" s="54">
        <v>6.76</v>
      </c>
      <c r="L58" s="17"/>
      <c r="M58" s="17"/>
      <c r="N58" s="17"/>
      <c r="O58" s="17"/>
      <c r="P58" s="16">
        <v>0</v>
      </c>
      <c r="Q58" s="16">
        <v>2</v>
      </c>
      <c r="R58" s="16">
        <v>26</v>
      </c>
      <c r="S58" s="16">
        <v>0</v>
      </c>
      <c r="T58" s="16">
        <v>7</v>
      </c>
      <c r="U58" s="16">
        <v>11</v>
      </c>
      <c r="V58" s="26"/>
      <c r="W58" s="87"/>
      <c r="X58" s="17"/>
      <c r="Y58" s="17" t="s">
        <v>14</v>
      </c>
      <c r="Z58" s="17" t="s">
        <v>14</v>
      </c>
      <c r="AA58" s="23">
        <f>IF(ISBLANK(#REF!),"",IF(K58&gt;5,ROUND(0.5*(K58-5),2),0))</f>
        <v>0.88</v>
      </c>
      <c r="AB58" s="23">
        <f>IF(ISBLANK(#REF!),"",IF(L58="ΝΑΙ",6,(IF(M58="ΝΑΙ",4,0))))</f>
        <v>0</v>
      </c>
      <c r="AC58" s="23">
        <f>IF(ISBLANK(#REF!),"",IF(E58="ΠΕ23",IF(N58="ΝΑΙ",3,(IF(O58="ΝΑΙ",2,0))),IF(N58="ΝΑΙ",3,(IF(O58="ΝΑΙ",2,0)))))</f>
        <v>0</v>
      </c>
      <c r="AD58" s="23">
        <f>IF(ISBLANK(#REF!),"",MAX(AB58:AC58))</f>
        <v>0</v>
      </c>
      <c r="AE58" s="23">
        <f>IF(ISBLANK(#REF!),"",MIN(3,0.5*INT((P58*12+Q58+ROUND(R58/30,0))/6)))</f>
        <v>0</v>
      </c>
      <c r="AF58" s="23">
        <f>IF(ISBLANK(#REF!),"",0.25*(S58*12+T58+ROUND(U58/30,0)))</f>
        <v>1.75</v>
      </c>
      <c r="AG58" s="27">
        <f>IF(ISBLANK(#REF!),"",IF(V58&gt;=67%,7,0))</f>
        <v>0</v>
      </c>
      <c r="AH58" s="27">
        <f>IF(ISBLANK(#REF!),"",IF(W58&gt;=1,7,0))</f>
        <v>0</v>
      </c>
      <c r="AI58" s="27">
        <f>IF(ISBLANK(#REF!),"",IF(X58="ΠΟΛΥΤΕΚΝΟΣ",7,IF(X58="ΤΡΙΤΕΚΝΟΣ",3,0)))</f>
        <v>0</v>
      </c>
      <c r="AJ58" s="27">
        <f>IF(ISBLANK(#REF!),"",MAX(AG58:AI58))</f>
        <v>0</v>
      </c>
      <c r="AK58" s="181">
        <f>IF(ISBLANK(#REF!),"",AA58+SUM(AD58:AF58,AJ58))</f>
        <v>2.63</v>
      </c>
    </row>
    <row r="59" spans="1:37" s="16" customFormat="1">
      <c r="A59" s="28">
        <f>IF(ISBLANK(#REF!),"",IF(ISNUMBER(A58),A58+1,1))</f>
        <v>49</v>
      </c>
      <c r="B59" s="16" t="s">
        <v>619</v>
      </c>
      <c r="C59" s="16" t="s">
        <v>116</v>
      </c>
      <c r="D59" s="16" t="s">
        <v>167</v>
      </c>
      <c r="E59" s="16" t="s">
        <v>39</v>
      </c>
      <c r="F59" s="16" t="s">
        <v>88</v>
      </c>
      <c r="G59" s="16" t="s">
        <v>15</v>
      </c>
      <c r="H59" s="16" t="s">
        <v>12</v>
      </c>
      <c r="I59" s="16" t="s">
        <v>13</v>
      </c>
      <c r="J59" s="90">
        <v>39622</v>
      </c>
      <c r="K59" s="54">
        <v>8.17</v>
      </c>
      <c r="L59" s="17"/>
      <c r="M59" s="17"/>
      <c r="N59" s="17"/>
      <c r="O59" s="17"/>
      <c r="P59" s="16">
        <v>1</v>
      </c>
      <c r="Q59" s="16">
        <v>2</v>
      </c>
      <c r="R59" s="16">
        <v>19</v>
      </c>
      <c r="S59" s="16">
        <v>0</v>
      </c>
      <c r="T59" s="16">
        <v>0</v>
      </c>
      <c r="U59" s="16">
        <v>0</v>
      </c>
      <c r="V59" s="26"/>
      <c r="W59" s="87"/>
      <c r="X59" s="17"/>
      <c r="Y59" s="17" t="s">
        <v>14</v>
      </c>
      <c r="Z59" s="17" t="s">
        <v>14</v>
      </c>
      <c r="AA59" s="23">
        <f>IF(ISBLANK(#REF!),"",IF(K59&gt;5,ROUND(0.5*(K59-5),2),0))</f>
        <v>1.59</v>
      </c>
      <c r="AB59" s="23">
        <f>IF(ISBLANK(#REF!),"",IF(L59="ΝΑΙ",6,(IF(M59="ΝΑΙ",4,0))))</f>
        <v>0</v>
      </c>
      <c r="AC59" s="23">
        <f>IF(ISBLANK(#REF!),"",IF(E59="ΠΕ23",IF(N59="ΝΑΙ",3,(IF(O59="ΝΑΙ",2,0))),IF(N59="ΝΑΙ",3,(IF(O59="ΝΑΙ",2,0)))))</f>
        <v>0</v>
      </c>
      <c r="AD59" s="23">
        <f>IF(ISBLANK(#REF!),"",MAX(AB59:AC59))</f>
        <v>0</v>
      </c>
      <c r="AE59" s="23">
        <f>IF(ISBLANK(#REF!),"",MIN(3,0.5*INT((P59*12+Q59+ROUND(R59/30,0))/6)))</f>
        <v>1</v>
      </c>
      <c r="AF59" s="23">
        <f>IF(ISBLANK(#REF!),"",0.25*(S59*12+T59+ROUND(U59/30,0)))</f>
        <v>0</v>
      </c>
      <c r="AG59" s="27">
        <f>IF(ISBLANK(#REF!),"",IF(V59&gt;=67%,7,0))</f>
        <v>0</v>
      </c>
      <c r="AH59" s="27">
        <f>IF(ISBLANK(#REF!),"",IF(W59&gt;=1,7,0))</f>
        <v>0</v>
      </c>
      <c r="AI59" s="27">
        <f>IF(ISBLANK(#REF!),"",IF(X59="ΠΟΛΥΤΕΚΝΟΣ",7,IF(X59="ΤΡΙΤΕΚΝΟΣ",3,0)))</f>
        <v>0</v>
      </c>
      <c r="AJ59" s="27">
        <f>IF(ISBLANK(#REF!),"",MAX(AG59:AI59))</f>
        <v>0</v>
      </c>
      <c r="AK59" s="181">
        <f>IF(ISBLANK(#REF!),"",AA59+SUM(AD59:AF59,AJ59))</f>
        <v>2.59</v>
      </c>
    </row>
    <row r="60" spans="1:37" s="16" customFormat="1">
      <c r="A60" s="28">
        <f>IF(ISBLANK(#REF!),"",IF(ISNUMBER(A59),A59+1,1))</f>
        <v>50</v>
      </c>
      <c r="B60" s="16" t="s">
        <v>574</v>
      </c>
      <c r="C60" s="16" t="s">
        <v>98</v>
      </c>
      <c r="D60" s="16" t="s">
        <v>184</v>
      </c>
      <c r="E60" s="16" t="s">
        <v>39</v>
      </c>
      <c r="F60" s="16" t="s">
        <v>88</v>
      </c>
      <c r="G60" s="16" t="s">
        <v>15</v>
      </c>
      <c r="H60" s="16" t="s">
        <v>12</v>
      </c>
      <c r="I60" s="16" t="s">
        <v>13</v>
      </c>
      <c r="J60" s="90">
        <v>38113</v>
      </c>
      <c r="K60" s="54">
        <v>8.61</v>
      </c>
      <c r="L60" s="17"/>
      <c r="M60" s="17"/>
      <c r="N60" s="17"/>
      <c r="O60" s="17"/>
      <c r="P60" s="16">
        <v>0</v>
      </c>
      <c r="Q60" s="16">
        <v>6</v>
      </c>
      <c r="R60" s="16">
        <v>14</v>
      </c>
      <c r="S60" s="16">
        <v>0</v>
      </c>
      <c r="T60" s="16">
        <v>0</v>
      </c>
      <c r="U60" s="16">
        <v>0</v>
      </c>
      <c r="V60" s="26"/>
      <c r="W60" s="87"/>
      <c r="X60" s="17"/>
      <c r="Y60" s="17" t="s">
        <v>14</v>
      </c>
      <c r="Z60" s="17" t="s">
        <v>14</v>
      </c>
      <c r="AA60" s="23">
        <f>IF(ISBLANK(#REF!),"",IF(K60&gt;5,ROUND(0.5*(K60-5),2),0))</f>
        <v>1.81</v>
      </c>
      <c r="AB60" s="23">
        <f>IF(ISBLANK(#REF!),"",IF(L60="ΝΑΙ",6,(IF(M60="ΝΑΙ",4,0))))</f>
        <v>0</v>
      </c>
      <c r="AC60" s="23">
        <f>IF(ISBLANK(#REF!),"",IF(E60="ΠΕ23",IF(N60="ΝΑΙ",3,(IF(O60="ΝΑΙ",2,0))),IF(N60="ΝΑΙ",3,(IF(O60="ΝΑΙ",2,0)))))</f>
        <v>0</v>
      </c>
      <c r="AD60" s="23">
        <f>IF(ISBLANK(#REF!),"",MAX(AB60:AC60))</f>
        <v>0</v>
      </c>
      <c r="AE60" s="23">
        <f>IF(ISBLANK(#REF!),"",MIN(3,0.5*INT((P60*12+Q60+ROUND(R60/30,0))/6)))</f>
        <v>0.5</v>
      </c>
      <c r="AF60" s="23">
        <f>IF(ISBLANK(#REF!),"",0.25*(S60*12+T60+ROUND(U60/30,0)))</f>
        <v>0</v>
      </c>
      <c r="AG60" s="27">
        <f>IF(ISBLANK(#REF!),"",IF(V60&gt;=67%,7,0))</f>
        <v>0</v>
      </c>
      <c r="AH60" s="27">
        <f>IF(ISBLANK(#REF!),"",IF(W60&gt;=1,7,0))</f>
        <v>0</v>
      </c>
      <c r="AI60" s="27">
        <f>IF(ISBLANK(#REF!),"",IF(X60="ΠΟΛΥΤΕΚΝΟΣ",7,IF(X60="ΤΡΙΤΕΚΝΟΣ",3,0)))</f>
        <v>0</v>
      </c>
      <c r="AJ60" s="27">
        <f>IF(ISBLANK(#REF!),"",MAX(AG60:AI60))</f>
        <v>0</v>
      </c>
      <c r="AK60" s="181">
        <f>IF(ISBLANK(#REF!),"",AA60+SUM(AD60:AF60,AJ60))</f>
        <v>2.31</v>
      </c>
    </row>
    <row r="61" spans="1:37" s="16" customFormat="1">
      <c r="A61" s="28">
        <f>IF(ISBLANK(#REF!),"",IF(ISNUMBER(A60),A60+1,1))</f>
        <v>51</v>
      </c>
      <c r="B61" s="16" t="s">
        <v>295</v>
      </c>
      <c r="C61" s="16" t="s">
        <v>290</v>
      </c>
      <c r="D61" s="16" t="s">
        <v>107</v>
      </c>
      <c r="E61" s="16" t="s">
        <v>39</v>
      </c>
      <c r="F61" s="16" t="s">
        <v>88</v>
      </c>
      <c r="G61" s="16" t="s">
        <v>15</v>
      </c>
      <c r="H61" s="16" t="s">
        <v>12</v>
      </c>
      <c r="I61" s="16" t="s">
        <v>13</v>
      </c>
      <c r="J61" s="90">
        <v>38996</v>
      </c>
      <c r="K61" s="54">
        <v>8.11</v>
      </c>
      <c r="L61" s="17"/>
      <c r="M61" s="17"/>
      <c r="N61" s="17"/>
      <c r="O61" s="17"/>
      <c r="P61" s="16">
        <v>0</v>
      </c>
      <c r="Q61" s="16">
        <v>5</v>
      </c>
      <c r="R61" s="16">
        <v>20</v>
      </c>
      <c r="S61" s="16">
        <v>0</v>
      </c>
      <c r="T61" s="16">
        <v>0</v>
      </c>
      <c r="U61" s="16">
        <v>0</v>
      </c>
      <c r="V61" s="26"/>
      <c r="W61" s="87"/>
      <c r="X61" s="17"/>
      <c r="Y61" s="17" t="s">
        <v>14</v>
      </c>
      <c r="Z61" s="17" t="s">
        <v>14</v>
      </c>
      <c r="AA61" s="23">
        <f>IF(ISBLANK(#REF!),"",IF(K61&gt;5,ROUND(0.5*(K61-5),2),0))</f>
        <v>1.56</v>
      </c>
      <c r="AB61" s="23">
        <f>IF(ISBLANK(#REF!),"",IF(L61="ΝΑΙ",6,(IF(M61="ΝΑΙ",4,0))))</f>
        <v>0</v>
      </c>
      <c r="AC61" s="23">
        <f>IF(ISBLANK(#REF!),"",IF(E61="ΠΕ23",IF(N61="ΝΑΙ",3,(IF(O61="ΝΑΙ",2,0))),IF(N61="ΝΑΙ",3,(IF(O61="ΝΑΙ",2,0)))))</f>
        <v>0</v>
      </c>
      <c r="AD61" s="23">
        <f>IF(ISBLANK(#REF!),"",MAX(AB61:AC61))</f>
        <v>0</v>
      </c>
      <c r="AE61" s="23">
        <f>IF(ISBLANK(#REF!),"",MIN(3,0.5*INT((P61*12+Q61+ROUND(R61/30,0))/6)))</f>
        <v>0.5</v>
      </c>
      <c r="AF61" s="23">
        <f>IF(ISBLANK(#REF!),"",0.25*(S61*12+T61+ROUND(U61/30,0)))</f>
        <v>0</v>
      </c>
      <c r="AG61" s="27">
        <f>IF(ISBLANK(#REF!),"",IF(V61&gt;=67%,7,0))</f>
        <v>0</v>
      </c>
      <c r="AH61" s="27">
        <f>IF(ISBLANK(#REF!),"",IF(W61&gt;=1,7,0))</f>
        <v>0</v>
      </c>
      <c r="AI61" s="27">
        <f>IF(ISBLANK(#REF!),"",IF(X61="ΠΟΛΥΤΕΚΝΟΣ",7,IF(X61="ΤΡΙΤΕΚΝΟΣ",3,0)))</f>
        <v>0</v>
      </c>
      <c r="AJ61" s="27">
        <f>IF(ISBLANK(#REF!),"",MAX(AG61:AI61))</f>
        <v>0</v>
      </c>
      <c r="AK61" s="181">
        <f>IF(ISBLANK(#REF!),"",AA61+SUM(AD61:AF61,AJ61))</f>
        <v>2.06</v>
      </c>
    </row>
    <row r="62" spans="1:37" s="16" customFormat="1">
      <c r="A62" s="28">
        <f>IF(ISBLANK(#REF!),"",IF(ISNUMBER(A61),A61+1,1))</f>
        <v>52</v>
      </c>
      <c r="B62" s="16" t="s">
        <v>610</v>
      </c>
      <c r="C62" s="16" t="s">
        <v>611</v>
      </c>
      <c r="D62" s="16" t="s">
        <v>211</v>
      </c>
      <c r="E62" s="16" t="s">
        <v>39</v>
      </c>
      <c r="F62" s="16" t="s">
        <v>88</v>
      </c>
      <c r="G62" s="16" t="s">
        <v>15</v>
      </c>
      <c r="H62" s="16" t="s">
        <v>12</v>
      </c>
      <c r="I62" s="16" t="s">
        <v>13</v>
      </c>
      <c r="J62" s="90">
        <v>41360</v>
      </c>
      <c r="K62" s="54">
        <v>8.1</v>
      </c>
      <c r="L62" s="17"/>
      <c r="M62" s="17"/>
      <c r="N62" s="17"/>
      <c r="O62" s="17"/>
      <c r="P62" s="16">
        <v>0</v>
      </c>
      <c r="Q62" s="16">
        <v>5</v>
      </c>
      <c r="R62" s="16">
        <v>22</v>
      </c>
      <c r="S62" s="16">
        <v>0</v>
      </c>
      <c r="T62" s="16">
        <v>0</v>
      </c>
      <c r="U62" s="16">
        <v>0</v>
      </c>
      <c r="V62" s="26"/>
      <c r="W62" s="87"/>
      <c r="X62" s="17"/>
      <c r="Y62" s="17" t="s">
        <v>14</v>
      </c>
      <c r="Z62" s="17" t="s">
        <v>14</v>
      </c>
      <c r="AA62" s="23">
        <f>IF(ISBLANK(#REF!),"",IF(K62&gt;5,ROUND(0.5*(K62-5),2),0))</f>
        <v>1.55</v>
      </c>
      <c r="AB62" s="23">
        <f>IF(ISBLANK(#REF!),"",IF(L62="ΝΑΙ",6,(IF(M62="ΝΑΙ",4,0))))</f>
        <v>0</v>
      </c>
      <c r="AC62" s="23">
        <f>IF(ISBLANK(#REF!),"",IF(E62="ΠΕ23",IF(N62="ΝΑΙ",3,(IF(O62="ΝΑΙ",2,0))),IF(N62="ΝΑΙ",3,(IF(O62="ΝΑΙ",2,0)))))</f>
        <v>0</v>
      </c>
      <c r="AD62" s="23">
        <f>IF(ISBLANK(#REF!),"",MAX(AB62:AC62))</f>
        <v>0</v>
      </c>
      <c r="AE62" s="23">
        <f>IF(ISBLANK(#REF!),"",MIN(3,0.5*INT((P62*12+Q62+ROUND(R62/30,0))/6)))</f>
        <v>0.5</v>
      </c>
      <c r="AF62" s="23">
        <f>IF(ISBLANK(#REF!),"",0.25*(S62*12+T62+ROUND(U62/30,0)))</f>
        <v>0</v>
      </c>
      <c r="AG62" s="27">
        <f>IF(ISBLANK(#REF!),"",IF(V62&gt;=67%,7,0))</f>
        <v>0</v>
      </c>
      <c r="AH62" s="27">
        <f>IF(ISBLANK(#REF!),"",IF(W62&gt;=1,7,0))</f>
        <v>0</v>
      </c>
      <c r="AI62" s="27">
        <f>IF(ISBLANK(#REF!),"",IF(X62="ΠΟΛΥΤΕΚΝΟΣ",7,IF(X62="ΤΡΙΤΕΚΝΟΣ",3,0)))</f>
        <v>0</v>
      </c>
      <c r="AJ62" s="27">
        <f>IF(ISBLANK(#REF!),"",MAX(AG62:AI62))</f>
        <v>0</v>
      </c>
      <c r="AK62" s="181">
        <f>IF(ISBLANK(#REF!),"",AA62+SUM(AD62:AF62,AJ62))</f>
        <v>2.0499999999999998</v>
      </c>
    </row>
    <row r="63" spans="1:37" s="16" customFormat="1">
      <c r="A63" s="28">
        <f>IF(ISBLANK(#REF!),"",IF(ISNUMBER(A62),A62+1,1))</f>
        <v>53</v>
      </c>
      <c r="B63" s="16" t="s">
        <v>609</v>
      </c>
      <c r="C63" s="16" t="s">
        <v>180</v>
      </c>
      <c r="D63" s="16" t="s">
        <v>201</v>
      </c>
      <c r="E63" s="16" t="s">
        <v>39</v>
      </c>
      <c r="F63" s="16" t="s">
        <v>88</v>
      </c>
      <c r="G63" s="16" t="s">
        <v>15</v>
      </c>
      <c r="H63" s="16" t="s">
        <v>12</v>
      </c>
      <c r="I63" s="16" t="s">
        <v>13</v>
      </c>
      <c r="J63" s="90">
        <v>41379</v>
      </c>
      <c r="K63" s="54">
        <v>7.73</v>
      </c>
      <c r="L63" s="17"/>
      <c r="M63" s="17"/>
      <c r="N63" s="17"/>
      <c r="O63" s="17"/>
      <c r="P63" s="16">
        <v>0</v>
      </c>
      <c r="Q63" s="16">
        <v>9</v>
      </c>
      <c r="R63" s="16">
        <v>9</v>
      </c>
      <c r="S63" s="16">
        <v>0</v>
      </c>
      <c r="T63" s="16">
        <v>0</v>
      </c>
      <c r="U63" s="16">
        <v>0</v>
      </c>
      <c r="V63" s="26"/>
      <c r="W63" s="87"/>
      <c r="X63" s="17"/>
      <c r="Y63" s="17" t="s">
        <v>14</v>
      </c>
      <c r="Z63" s="17" t="s">
        <v>14</v>
      </c>
      <c r="AA63" s="23">
        <f>IF(ISBLANK(#REF!),"",IF(K63&gt;5,ROUND(0.5*(K63-5),2),0))</f>
        <v>1.37</v>
      </c>
      <c r="AB63" s="23">
        <f>IF(ISBLANK(#REF!),"",IF(L63="ΝΑΙ",6,(IF(M63="ΝΑΙ",4,0))))</f>
        <v>0</v>
      </c>
      <c r="AC63" s="23">
        <f>IF(ISBLANK(#REF!),"",IF(E63="ΠΕ23",IF(N63="ΝΑΙ",3,(IF(O63="ΝΑΙ",2,0))),IF(N63="ΝΑΙ",3,(IF(O63="ΝΑΙ",2,0)))))</f>
        <v>0</v>
      </c>
      <c r="AD63" s="23">
        <f>IF(ISBLANK(#REF!),"",MAX(AB63:AC63))</f>
        <v>0</v>
      </c>
      <c r="AE63" s="23">
        <f>IF(ISBLANK(#REF!),"",MIN(3,0.5*INT((P63*12+Q63+ROUND(R63/30,0))/6)))</f>
        <v>0.5</v>
      </c>
      <c r="AF63" s="23">
        <f>IF(ISBLANK(#REF!),"",0.25*(S63*12+T63+ROUND(U63/30,0)))</f>
        <v>0</v>
      </c>
      <c r="AG63" s="27">
        <f>IF(ISBLANK(#REF!),"",IF(V63&gt;=67%,7,0))</f>
        <v>0</v>
      </c>
      <c r="AH63" s="27">
        <f>IF(ISBLANK(#REF!),"",IF(W63&gt;=1,7,0))</f>
        <v>0</v>
      </c>
      <c r="AI63" s="27">
        <f>IF(ISBLANK(#REF!),"",IF(X63="ΠΟΛΥΤΕΚΝΟΣ",7,IF(X63="ΤΡΙΤΕΚΝΟΣ",3,0)))</f>
        <v>0</v>
      </c>
      <c r="AJ63" s="27">
        <f>IF(ISBLANK(#REF!),"",MAX(AG63:AI63))</f>
        <v>0</v>
      </c>
      <c r="AK63" s="181">
        <f>IF(ISBLANK(#REF!),"",AA63+SUM(AD63:AF63,AJ63))</f>
        <v>1.87</v>
      </c>
    </row>
    <row r="64" spans="1:37" s="16" customFormat="1">
      <c r="A64" s="28">
        <f>IF(ISBLANK(#REF!),"",IF(ISNUMBER(A63),A63+1,1))</f>
        <v>54</v>
      </c>
      <c r="B64" s="16" t="s">
        <v>644</v>
      </c>
      <c r="C64" s="16" t="s">
        <v>263</v>
      </c>
      <c r="D64" s="16" t="s">
        <v>96</v>
      </c>
      <c r="E64" s="16" t="s">
        <v>39</v>
      </c>
      <c r="F64" s="16" t="s">
        <v>88</v>
      </c>
      <c r="G64" s="16" t="s">
        <v>15</v>
      </c>
      <c r="H64" s="16" t="s">
        <v>12</v>
      </c>
      <c r="I64" s="16" t="s">
        <v>13</v>
      </c>
      <c r="J64" s="90">
        <v>38679</v>
      </c>
      <c r="K64" s="54">
        <v>7.19</v>
      </c>
      <c r="L64" s="17"/>
      <c r="M64" s="17"/>
      <c r="N64" s="17"/>
      <c r="O64" s="17"/>
      <c r="P64" s="16">
        <v>0</v>
      </c>
      <c r="Q64" s="16">
        <v>0</v>
      </c>
      <c r="R64" s="16">
        <v>0</v>
      </c>
      <c r="S64" s="16">
        <v>0</v>
      </c>
      <c r="T64" s="16">
        <v>3</v>
      </c>
      <c r="U64" s="16">
        <v>2</v>
      </c>
      <c r="V64" s="26"/>
      <c r="W64" s="87"/>
      <c r="X64" s="17"/>
      <c r="Y64" s="17" t="s">
        <v>14</v>
      </c>
      <c r="Z64" s="17" t="s">
        <v>14</v>
      </c>
      <c r="AA64" s="23">
        <f>IF(ISBLANK(#REF!),"",IF(K64&gt;5,ROUND(0.5*(K64-5),2),0))</f>
        <v>1.1000000000000001</v>
      </c>
      <c r="AB64" s="23">
        <f>IF(ISBLANK(#REF!),"",IF(L64="ΝΑΙ",6,(IF(M64="ΝΑΙ",4,0))))</f>
        <v>0</v>
      </c>
      <c r="AC64" s="23">
        <f>IF(ISBLANK(#REF!),"",IF(E64="ΠΕ23",IF(N64="ΝΑΙ",3,(IF(O64="ΝΑΙ",2,0))),IF(N64="ΝΑΙ",3,(IF(O64="ΝΑΙ",2,0)))))</f>
        <v>0</v>
      </c>
      <c r="AD64" s="23">
        <f>IF(ISBLANK(#REF!),"",MAX(AB64:AC64))</f>
        <v>0</v>
      </c>
      <c r="AE64" s="23">
        <f>IF(ISBLANK(#REF!),"",MIN(3,0.5*INT((P64*12+Q64+ROUND(R64/30,0))/6)))</f>
        <v>0</v>
      </c>
      <c r="AF64" s="23">
        <f>IF(ISBLANK(#REF!),"",0.25*(S64*12+T64+ROUND(U64/30,0)))</f>
        <v>0.75</v>
      </c>
      <c r="AG64" s="27">
        <f>IF(ISBLANK(#REF!),"",IF(V64&gt;=67%,7,0))</f>
        <v>0</v>
      </c>
      <c r="AH64" s="27">
        <f>IF(ISBLANK(#REF!),"",IF(W64&gt;=1,7,0))</f>
        <v>0</v>
      </c>
      <c r="AI64" s="27">
        <f>IF(ISBLANK(#REF!),"",IF(X64="ΠΟΛΥΤΕΚΝΟΣ",7,IF(X64="ΤΡΙΤΕΚΝΟΣ",3,0)))</f>
        <v>0</v>
      </c>
      <c r="AJ64" s="27">
        <f>IF(ISBLANK(#REF!),"",MAX(AG64:AI64))</f>
        <v>0</v>
      </c>
      <c r="AK64" s="181">
        <f>IF(ISBLANK(#REF!),"",AA64+SUM(AD64:AF64,AJ64))</f>
        <v>1.85</v>
      </c>
    </row>
    <row r="65" spans="1:37" s="16" customFormat="1">
      <c r="A65" s="28">
        <f>IF(ISBLANK(#REF!),"",IF(ISNUMBER(A64),A64+1,1))</f>
        <v>55</v>
      </c>
      <c r="B65" s="16" t="s">
        <v>575</v>
      </c>
      <c r="C65" s="16" t="s">
        <v>167</v>
      </c>
      <c r="D65" s="16" t="s">
        <v>184</v>
      </c>
      <c r="E65" s="16" t="s">
        <v>39</v>
      </c>
      <c r="F65" s="16" t="s">
        <v>88</v>
      </c>
      <c r="G65" s="16" t="s">
        <v>15</v>
      </c>
      <c r="H65" s="16" t="s">
        <v>12</v>
      </c>
      <c r="I65" s="16" t="s">
        <v>13</v>
      </c>
      <c r="J65" s="90">
        <v>40746</v>
      </c>
      <c r="K65" s="54">
        <v>8.51</v>
      </c>
      <c r="L65" s="17"/>
      <c r="M65" s="17"/>
      <c r="N65" s="17"/>
      <c r="O65" s="17"/>
      <c r="P65" s="16">
        <v>0</v>
      </c>
      <c r="Q65" s="16">
        <v>3</v>
      </c>
      <c r="R65" s="16">
        <v>2</v>
      </c>
      <c r="S65" s="16">
        <v>0</v>
      </c>
      <c r="T65" s="16">
        <v>0</v>
      </c>
      <c r="U65" s="16">
        <v>0</v>
      </c>
      <c r="V65" s="26"/>
      <c r="W65" s="87"/>
      <c r="X65" s="17"/>
      <c r="Y65" s="17" t="s">
        <v>14</v>
      </c>
      <c r="Z65" s="17" t="s">
        <v>14</v>
      </c>
      <c r="AA65" s="23">
        <f>IF(ISBLANK(#REF!),"",IF(K65&gt;5,ROUND(0.5*(K65-5),2),0))</f>
        <v>1.76</v>
      </c>
      <c r="AB65" s="23">
        <f>IF(ISBLANK(#REF!),"",IF(L65="ΝΑΙ",6,(IF(M65="ΝΑΙ",4,0))))</f>
        <v>0</v>
      </c>
      <c r="AC65" s="23">
        <f>IF(ISBLANK(#REF!),"",IF(E65="ΠΕ23",IF(N65="ΝΑΙ",3,(IF(O65="ΝΑΙ",2,0))),IF(N65="ΝΑΙ",3,(IF(O65="ΝΑΙ",2,0)))))</f>
        <v>0</v>
      </c>
      <c r="AD65" s="23">
        <f>IF(ISBLANK(#REF!),"",MAX(AB65:AC65))</f>
        <v>0</v>
      </c>
      <c r="AE65" s="23">
        <f>IF(ISBLANK(#REF!),"",MIN(3,0.5*INT((P65*12+Q65+ROUND(R65/30,0))/6)))</f>
        <v>0</v>
      </c>
      <c r="AF65" s="23">
        <f>IF(ISBLANK(#REF!),"",0.25*(S65*12+T65+ROUND(U65/30,0)))</f>
        <v>0</v>
      </c>
      <c r="AG65" s="27">
        <f>IF(ISBLANK(#REF!),"",IF(V65&gt;=67%,7,0))</f>
        <v>0</v>
      </c>
      <c r="AH65" s="27">
        <f>IF(ISBLANK(#REF!),"",IF(W65&gt;=1,7,0))</f>
        <v>0</v>
      </c>
      <c r="AI65" s="27">
        <f>IF(ISBLANK(#REF!),"",IF(X65="ΠΟΛΥΤΕΚΝΟΣ",7,IF(X65="ΤΡΙΤΕΚΝΟΣ",3,0)))</f>
        <v>0</v>
      </c>
      <c r="AJ65" s="27">
        <f>IF(ISBLANK(#REF!),"",MAX(AG65:AI65))</f>
        <v>0</v>
      </c>
      <c r="AK65" s="181">
        <f>IF(ISBLANK(#REF!),"",AA65+SUM(AD65:AF65,AJ65))</f>
        <v>1.76</v>
      </c>
    </row>
    <row r="66" spans="1:37" s="16" customFormat="1">
      <c r="A66" s="28">
        <f>IF(ISBLANK(#REF!),"",IF(ISNUMBER(A65),A65+1,1))</f>
        <v>56</v>
      </c>
      <c r="B66" s="16" t="s">
        <v>597</v>
      </c>
      <c r="C66" s="16" t="s">
        <v>164</v>
      </c>
      <c r="D66" s="16" t="s">
        <v>280</v>
      </c>
      <c r="E66" s="16" t="s">
        <v>39</v>
      </c>
      <c r="F66" s="16" t="s">
        <v>88</v>
      </c>
      <c r="G66" s="16" t="s">
        <v>15</v>
      </c>
      <c r="H66" s="16" t="s">
        <v>12</v>
      </c>
      <c r="I66" s="16" t="s">
        <v>13</v>
      </c>
      <c r="J66" s="90">
        <v>42705</v>
      </c>
      <c r="K66" s="54">
        <v>8.41</v>
      </c>
      <c r="L66" s="17"/>
      <c r="M66" s="17"/>
      <c r="N66" s="17"/>
      <c r="O66" s="17"/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26"/>
      <c r="W66" s="87"/>
      <c r="X66" s="17"/>
      <c r="Y66" s="17" t="s">
        <v>14</v>
      </c>
      <c r="Z66" s="17" t="s">
        <v>14</v>
      </c>
      <c r="AA66" s="23">
        <f>IF(ISBLANK(#REF!),"",IF(K66&gt;5,ROUND(0.5*(K66-5),2),0))</f>
        <v>1.71</v>
      </c>
      <c r="AB66" s="23">
        <f>IF(ISBLANK(#REF!),"",IF(L66="ΝΑΙ",6,(IF(M66="ΝΑΙ",4,0))))</f>
        <v>0</v>
      </c>
      <c r="AC66" s="23">
        <f>IF(ISBLANK(#REF!),"",IF(E66="ΠΕ23",IF(N66="ΝΑΙ",3,(IF(O66="ΝΑΙ",2,0))),IF(N66="ΝΑΙ",3,(IF(O66="ΝΑΙ",2,0)))))</f>
        <v>0</v>
      </c>
      <c r="AD66" s="23">
        <f>IF(ISBLANK(#REF!),"",MAX(AB66:AC66))</f>
        <v>0</v>
      </c>
      <c r="AE66" s="23">
        <f>IF(ISBLANK(#REF!),"",MIN(3,0.5*INT((P66*12+Q66+ROUND(R66/30,0))/6)))</f>
        <v>0</v>
      </c>
      <c r="AF66" s="23">
        <f>IF(ISBLANK(#REF!),"",0.25*(S66*12+T66+ROUND(U66/30,0)))</f>
        <v>0</v>
      </c>
      <c r="AG66" s="27">
        <f>IF(ISBLANK(#REF!),"",IF(V66&gt;=67%,7,0))</f>
        <v>0</v>
      </c>
      <c r="AH66" s="27">
        <f>IF(ISBLANK(#REF!),"",IF(W66&gt;=1,7,0))</f>
        <v>0</v>
      </c>
      <c r="AI66" s="27">
        <f>IF(ISBLANK(#REF!),"",IF(X66="ΠΟΛΥΤΕΚΝΟΣ",7,IF(X66="ΤΡΙΤΕΚΝΟΣ",3,0)))</f>
        <v>0</v>
      </c>
      <c r="AJ66" s="27">
        <f>IF(ISBLANK(#REF!),"",MAX(AG66:AI66))</f>
        <v>0</v>
      </c>
      <c r="AK66" s="181">
        <f>IF(ISBLANK(#REF!),"",AA66+SUM(AD66:AF66,AJ66))</f>
        <v>1.71</v>
      </c>
    </row>
    <row r="67" spans="1:37" s="134" customFormat="1">
      <c r="A67" s="115">
        <f>IF(ISBLANK(#REF!),"",IF(ISNUMBER(A66),A66+1,1))</f>
        <v>57</v>
      </c>
      <c r="B67" s="134" t="s">
        <v>658</v>
      </c>
      <c r="C67" s="134" t="s">
        <v>596</v>
      </c>
      <c r="D67" s="134" t="s">
        <v>543</v>
      </c>
      <c r="E67" s="134" t="s">
        <v>39</v>
      </c>
      <c r="F67" s="134" t="s">
        <v>88</v>
      </c>
      <c r="G67" s="134" t="s">
        <v>15</v>
      </c>
      <c r="H67" s="134" t="s">
        <v>12</v>
      </c>
      <c r="I67" s="134" t="s">
        <v>13</v>
      </c>
      <c r="J67" s="135">
        <v>42479</v>
      </c>
      <c r="K67" s="136">
        <v>8.2200000000000006</v>
      </c>
      <c r="L67" s="137"/>
      <c r="M67" s="137"/>
      <c r="N67" s="137"/>
      <c r="O67" s="137"/>
      <c r="P67" s="134">
        <v>0</v>
      </c>
      <c r="Q67" s="134">
        <v>0</v>
      </c>
      <c r="R67" s="134">
        <v>0</v>
      </c>
      <c r="S67" s="134">
        <v>0</v>
      </c>
      <c r="T67" s="134">
        <v>0</v>
      </c>
      <c r="U67" s="134">
        <v>0</v>
      </c>
      <c r="V67" s="138"/>
      <c r="W67" s="139"/>
      <c r="X67" s="137"/>
      <c r="Y67" s="137" t="s">
        <v>14</v>
      </c>
      <c r="Z67" s="137" t="s">
        <v>14</v>
      </c>
      <c r="AA67" s="131">
        <f>IF(ISBLANK(#REF!),"",IF(K67&gt;5,ROUND(0.5*(K67-5),2),0))</f>
        <v>1.61</v>
      </c>
      <c r="AB67" s="131">
        <f>IF(ISBLANK(#REF!),"",IF(L67="ΝΑΙ",6,(IF(M67="ΝΑΙ",4,0))))</f>
        <v>0</v>
      </c>
      <c r="AC67" s="131">
        <f>IF(ISBLANK(#REF!),"",IF(E67="ΠΕ23",IF(N67="ΝΑΙ",3,(IF(O67="ΝΑΙ",2,0))),IF(N67="ΝΑΙ",3,(IF(O67="ΝΑΙ",2,0)))))</f>
        <v>0</v>
      </c>
      <c r="AD67" s="131">
        <f>IF(ISBLANK(#REF!),"",MAX(AB67:AC67))</f>
        <v>0</v>
      </c>
      <c r="AE67" s="131">
        <f>IF(ISBLANK(#REF!),"",MIN(3,0.5*INT((P67*12+Q67+ROUND(R67/30,0))/6)))</f>
        <v>0</v>
      </c>
      <c r="AF67" s="131">
        <f>IF(ISBLANK(#REF!),"",0.25*(S67*12+T67+ROUND(U67/30,0)))</f>
        <v>0</v>
      </c>
      <c r="AG67" s="132">
        <f>IF(ISBLANK(#REF!),"",IF(V67&gt;=67%,7,0))</f>
        <v>0</v>
      </c>
      <c r="AH67" s="132">
        <f>IF(ISBLANK(#REF!),"",IF(W67&gt;=1,7,0))</f>
        <v>0</v>
      </c>
      <c r="AI67" s="132">
        <f>IF(ISBLANK(#REF!),"",IF(X67="ΠΟΛΥΤΕΚΝΟΣ",7,IF(X67="ΤΡΙΤΕΚΝΟΣ",3,0)))</f>
        <v>0</v>
      </c>
      <c r="AJ67" s="132">
        <f>IF(ISBLANK(#REF!),"",MAX(AG67:AI67))</f>
        <v>0</v>
      </c>
      <c r="AK67" s="187">
        <f>IF(ISBLANK(#REF!),"",AA67+SUM(AD67:AF67,AJ67))</f>
        <v>1.61</v>
      </c>
    </row>
    <row r="68" spans="1:37" s="134" customFormat="1">
      <c r="A68" s="115">
        <f>IF(ISBLANK(#REF!),"",IF(ISNUMBER(A67),A67+1,1))</f>
        <v>58</v>
      </c>
      <c r="B68" s="134" t="s">
        <v>479</v>
      </c>
      <c r="C68" s="134" t="s">
        <v>151</v>
      </c>
      <c r="D68" s="134" t="s">
        <v>480</v>
      </c>
      <c r="E68" s="134" t="s">
        <v>39</v>
      </c>
      <c r="F68" s="134" t="s">
        <v>88</v>
      </c>
      <c r="G68" s="134" t="s">
        <v>15</v>
      </c>
      <c r="H68" s="134" t="s">
        <v>12</v>
      </c>
      <c r="I68" s="134" t="s">
        <v>13</v>
      </c>
      <c r="J68" s="135">
        <v>39711</v>
      </c>
      <c r="K68" s="136">
        <v>8.06</v>
      </c>
      <c r="L68" s="137"/>
      <c r="M68" s="137"/>
      <c r="N68" s="137"/>
      <c r="O68" s="137"/>
      <c r="P68" s="134">
        <v>0</v>
      </c>
      <c r="Q68" s="134">
        <v>0</v>
      </c>
      <c r="R68" s="134">
        <v>0</v>
      </c>
      <c r="S68" s="134">
        <v>0</v>
      </c>
      <c r="T68" s="134">
        <v>0</v>
      </c>
      <c r="U68" s="134">
        <v>0</v>
      </c>
      <c r="V68" s="138"/>
      <c r="W68" s="139"/>
      <c r="X68" s="137"/>
      <c r="Y68" s="137" t="s">
        <v>14</v>
      </c>
      <c r="Z68" s="137" t="s">
        <v>14</v>
      </c>
      <c r="AA68" s="131">
        <f>IF(ISBLANK(#REF!),"",IF(K68&gt;5,ROUND(0.5*(K68-5),2),0))</f>
        <v>1.53</v>
      </c>
      <c r="AB68" s="131">
        <f>IF(ISBLANK(#REF!),"",IF(L68="ΝΑΙ",6,(IF(M68="ΝΑΙ",4,0))))</f>
        <v>0</v>
      </c>
      <c r="AC68" s="131">
        <f>IF(ISBLANK(#REF!),"",IF(E68="ΠΕ23",IF(N68="ΝΑΙ",3,(IF(O68="ΝΑΙ",2,0))),IF(N68="ΝΑΙ",3,(IF(O68="ΝΑΙ",2,0)))))</f>
        <v>0</v>
      </c>
      <c r="AD68" s="131">
        <f>IF(ISBLANK(#REF!),"",MAX(AB68:AC68))</f>
        <v>0</v>
      </c>
      <c r="AE68" s="131">
        <f>IF(ISBLANK(#REF!),"",MIN(3,0.5*INT((P68*12+Q68+ROUND(R68/30,0))/6)))</f>
        <v>0</v>
      </c>
      <c r="AF68" s="131">
        <f>IF(ISBLANK(#REF!),"",0.25*(S68*12+T68+ROUND(U68/30,0)))</f>
        <v>0</v>
      </c>
      <c r="AG68" s="132">
        <f>IF(ISBLANK(#REF!),"",IF(V68&gt;=67%,7,0))</f>
        <v>0</v>
      </c>
      <c r="AH68" s="132">
        <f>IF(ISBLANK(#REF!),"",IF(W68&gt;=1,7,0))</f>
        <v>0</v>
      </c>
      <c r="AI68" s="132">
        <f>IF(ISBLANK(#REF!),"",IF(X68="ΠΟΛΥΤΕΚΝΟΣ",7,IF(X68="ΤΡΙΤΕΚΝΟΣ",3,0)))</f>
        <v>0</v>
      </c>
      <c r="AJ68" s="132">
        <f>IF(ISBLANK(#REF!),"",MAX(AG68:AI68))</f>
        <v>0</v>
      </c>
      <c r="AK68" s="187">
        <f>IF(ISBLANK(#REF!),"",AA68+SUM(AD68:AF68,AJ68))</f>
        <v>1.53</v>
      </c>
    </row>
    <row r="69" spans="1:37" s="134" customFormat="1">
      <c r="A69" s="115">
        <f>IF(ISBLANK(#REF!),"",IF(ISNUMBER(A68),A68+1,1))</f>
        <v>59</v>
      </c>
      <c r="B69" s="134" t="s">
        <v>663</v>
      </c>
      <c r="C69" s="134" t="s">
        <v>231</v>
      </c>
      <c r="D69" s="134" t="s">
        <v>112</v>
      </c>
      <c r="E69" s="134" t="s">
        <v>39</v>
      </c>
      <c r="F69" s="134" t="s">
        <v>88</v>
      </c>
      <c r="G69" s="134" t="s">
        <v>15</v>
      </c>
      <c r="H69" s="134" t="s">
        <v>12</v>
      </c>
      <c r="I69" s="134" t="s">
        <v>13</v>
      </c>
      <c r="J69" s="135">
        <v>40375</v>
      </c>
      <c r="K69" s="136">
        <v>8.0500000000000007</v>
      </c>
      <c r="L69" s="137"/>
      <c r="M69" s="137"/>
      <c r="N69" s="137"/>
      <c r="O69" s="137"/>
      <c r="P69" s="134">
        <v>0</v>
      </c>
      <c r="Q69" s="134">
        <v>0</v>
      </c>
      <c r="R69" s="134">
        <v>0</v>
      </c>
      <c r="S69" s="134">
        <v>0</v>
      </c>
      <c r="T69" s="134">
        <v>0</v>
      </c>
      <c r="U69" s="134">
        <v>0</v>
      </c>
      <c r="V69" s="138"/>
      <c r="W69" s="139"/>
      <c r="X69" s="137"/>
      <c r="Y69" s="137" t="s">
        <v>14</v>
      </c>
      <c r="Z69" s="137" t="s">
        <v>14</v>
      </c>
      <c r="AA69" s="131">
        <f>IF(ISBLANK(#REF!),"",IF(K69&gt;5,ROUND(0.5*(K69-5),2),0))</f>
        <v>1.53</v>
      </c>
      <c r="AB69" s="131">
        <f>IF(ISBLANK(#REF!),"",IF(L69="ΝΑΙ",6,(IF(M69="ΝΑΙ",4,0))))</f>
        <v>0</v>
      </c>
      <c r="AC69" s="131">
        <f>IF(ISBLANK(#REF!),"",IF(E69="ΠΕ23",IF(N69="ΝΑΙ",3,(IF(O69="ΝΑΙ",2,0))),IF(N69="ΝΑΙ",3,(IF(O69="ΝΑΙ",2,0)))))</f>
        <v>0</v>
      </c>
      <c r="AD69" s="131">
        <f>IF(ISBLANK(#REF!),"",MAX(AB69:AC69))</f>
        <v>0</v>
      </c>
      <c r="AE69" s="131">
        <f>IF(ISBLANK(#REF!),"",MIN(3,0.5*INT((P69*12+Q69+ROUND(R69/30,0))/6)))</f>
        <v>0</v>
      </c>
      <c r="AF69" s="131">
        <f>IF(ISBLANK(#REF!),"",0.25*(S69*12+T69+ROUND(U69/30,0)))</f>
        <v>0</v>
      </c>
      <c r="AG69" s="132">
        <f>IF(ISBLANK(#REF!),"",IF(V69&gt;=67%,7,0))</f>
        <v>0</v>
      </c>
      <c r="AH69" s="132">
        <f>IF(ISBLANK(#REF!),"",IF(W69&gt;=1,7,0))</f>
        <v>0</v>
      </c>
      <c r="AI69" s="132">
        <f>IF(ISBLANK(#REF!),"",IF(X69="ΠΟΛΥΤΕΚΝΟΣ",7,IF(X69="ΤΡΙΤΕΚΝΟΣ",3,0)))</f>
        <v>0</v>
      </c>
      <c r="AJ69" s="132">
        <f>IF(ISBLANK(#REF!),"",MAX(AG69:AI69))</f>
        <v>0</v>
      </c>
      <c r="AK69" s="187">
        <f>IF(ISBLANK(#REF!),"",AA69+SUM(AD69:AF69,AJ69))</f>
        <v>1.53</v>
      </c>
    </row>
    <row r="70" spans="1:37" s="134" customFormat="1">
      <c r="A70" s="115">
        <f>IF(ISBLANK(#REF!),"",IF(ISNUMBER(A69),A69+1,1))</f>
        <v>60</v>
      </c>
      <c r="B70" s="134" t="s">
        <v>583</v>
      </c>
      <c r="C70" s="134" t="s">
        <v>584</v>
      </c>
      <c r="D70" s="134" t="s">
        <v>130</v>
      </c>
      <c r="E70" s="134" t="s">
        <v>39</v>
      </c>
      <c r="F70" s="134" t="s">
        <v>88</v>
      </c>
      <c r="G70" s="134" t="s">
        <v>15</v>
      </c>
      <c r="H70" s="134" t="s">
        <v>12</v>
      </c>
      <c r="I70" s="134" t="s">
        <v>13</v>
      </c>
      <c r="J70" s="135">
        <v>42214</v>
      </c>
      <c r="K70" s="136">
        <v>7.86</v>
      </c>
      <c r="L70" s="137"/>
      <c r="M70" s="137"/>
      <c r="N70" s="137"/>
      <c r="O70" s="137"/>
      <c r="P70" s="134">
        <v>0</v>
      </c>
      <c r="Q70" s="134">
        <v>2</v>
      </c>
      <c r="R70" s="134">
        <v>25</v>
      </c>
      <c r="S70" s="134">
        <v>0</v>
      </c>
      <c r="T70" s="134">
        <v>0</v>
      </c>
      <c r="U70" s="134">
        <v>0</v>
      </c>
      <c r="V70" s="138"/>
      <c r="W70" s="139"/>
      <c r="X70" s="137"/>
      <c r="Y70" s="137" t="s">
        <v>14</v>
      </c>
      <c r="Z70" s="137" t="s">
        <v>14</v>
      </c>
      <c r="AA70" s="131">
        <f>IF(ISBLANK(#REF!),"",IF(K70&gt;5,ROUND(0.5*(K70-5),2),0))</f>
        <v>1.43</v>
      </c>
      <c r="AB70" s="131">
        <f>IF(ISBLANK(#REF!),"",IF(L70="ΝΑΙ",6,(IF(M70="ΝΑΙ",4,0))))</f>
        <v>0</v>
      </c>
      <c r="AC70" s="131">
        <f>IF(ISBLANK(#REF!),"",IF(E70="ΠΕ23",IF(N70="ΝΑΙ",3,(IF(O70="ΝΑΙ",2,0))),IF(N70="ΝΑΙ",3,(IF(O70="ΝΑΙ",2,0)))))</f>
        <v>0</v>
      </c>
      <c r="AD70" s="131">
        <f>IF(ISBLANK(#REF!),"",MAX(AB70:AC70))</f>
        <v>0</v>
      </c>
      <c r="AE70" s="131">
        <f>IF(ISBLANK(#REF!),"",MIN(3,0.5*INT((P70*12+Q70+ROUND(R70/30,0))/6)))</f>
        <v>0</v>
      </c>
      <c r="AF70" s="131">
        <f>IF(ISBLANK(#REF!),"",0.25*(S70*12+T70+ROUND(U70/30,0)))</f>
        <v>0</v>
      </c>
      <c r="AG70" s="132">
        <f>IF(ISBLANK(#REF!),"",IF(V70&gt;=67%,7,0))</f>
        <v>0</v>
      </c>
      <c r="AH70" s="132">
        <f>IF(ISBLANK(#REF!),"",IF(W70&gt;=1,7,0))</f>
        <v>0</v>
      </c>
      <c r="AI70" s="132">
        <f>IF(ISBLANK(#REF!),"",IF(X70="ΠΟΛΥΤΕΚΝΟΣ",7,IF(X70="ΤΡΙΤΕΚΝΟΣ",3,0)))</f>
        <v>0</v>
      </c>
      <c r="AJ70" s="132">
        <f>IF(ISBLANK(#REF!),"",MAX(AG70:AI70))</f>
        <v>0</v>
      </c>
      <c r="AK70" s="187">
        <f>IF(ISBLANK(#REF!),"",AA70+SUM(AD70:AF70,AJ70))</f>
        <v>1.43</v>
      </c>
    </row>
    <row r="71" spans="1:37" s="134" customFormat="1">
      <c r="A71" s="115">
        <f>IF(ISBLANK(#REF!),"",IF(ISNUMBER(A70),A70+1,1))</f>
        <v>61</v>
      </c>
      <c r="B71" s="134" t="s">
        <v>613</v>
      </c>
      <c r="C71" s="134" t="s">
        <v>120</v>
      </c>
      <c r="D71" s="134" t="s">
        <v>107</v>
      </c>
      <c r="E71" s="134" t="s">
        <v>39</v>
      </c>
      <c r="F71" s="134" t="s">
        <v>88</v>
      </c>
      <c r="G71" s="134" t="s">
        <v>15</v>
      </c>
      <c r="H71" s="134" t="s">
        <v>12</v>
      </c>
      <c r="I71" s="134" t="s">
        <v>13</v>
      </c>
      <c r="J71" s="135">
        <v>42317</v>
      </c>
      <c r="K71" s="136">
        <v>7.78</v>
      </c>
      <c r="L71" s="137"/>
      <c r="M71" s="137"/>
      <c r="N71" s="137"/>
      <c r="O71" s="137"/>
      <c r="P71" s="134">
        <v>0</v>
      </c>
      <c r="Q71" s="134">
        <v>0</v>
      </c>
      <c r="R71" s="134">
        <v>0</v>
      </c>
      <c r="S71" s="134">
        <v>0</v>
      </c>
      <c r="T71" s="134">
        <v>0</v>
      </c>
      <c r="U71" s="134">
        <v>0</v>
      </c>
      <c r="V71" s="138"/>
      <c r="W71" s="139"/>
      <c r="X71" s="137"/>
      <c r="Y71" s="137" t="s">
        <v>14</v>
      </c>
      <c r="Z71" s="137" t="s">
        <v>14</v>
      </c>
      <c r="AA71" s="131">
        <f>IF(ISBLANK(#REF!),"",IF(K71&gt;5,ROUND(0.5*(K71-5),2),0))</f>
        <v>1.39</v>
      </c>
      <c r="AB71" s="131">
        <f>IF(ISBLANK(#REF!),"",IF(L71="ΝΑΙ",6,(IF(M71="ΝΑΙ",4,0))))</f>
        <v>0</v>
      </c>
      <c r="AC71" s="131">
        <f>IF(ISBLANK(#REF!),"",IF(E71="ΠΕ23",IF(N71="ΝΑΙ",3,(IF(O71="ΝΑΙ",2,0))),IF(N71="ΝΑΙ",3,(IF(O71="ΝΑΙ",2,0)))))</f>
        <v>0</v>
      </c>
      <c r="AD71" s="131">
        <f>IF(ISBLANK(#REF!),"",MAX(AB71:AC71))</f>
        <v>0</v>
      </c>
      <c r="AE71" s="131">
        <f>IF(ISBLANK(#REF!),"",MIN(3,0.5*INT((P71*12+Q71+ROUND(R71/30,0))/6)))</f>
        <v>0</v>
      </c>
      <c r="AF71" s="131">
        <f>IF(ISBLANK(#REF!),"",0.25*(S71*12+T71+ROUND(U71/30,0)))</f>
        <v>0</v>
      </c>
      <c r="AG71" s="132">
        <f>IF(ISBLANK(#REF!),"",IF(V71&gt;=67%,7,0))</f>
        <v>0</v>
      </c>
      <c r="AH71" s="132">
        <f>IF(ISBLANK(#REF!),"",IF(W71&gt;=1,7,0))</f>
        <v>0</v>
      </c>
      <c r="AI71" s="132">
        <f>IF(ISBLANK(#REF!),"",IF(X71="ΠΟΛΥΤΕΚΝΟΣ",7,IF(X71="ΤΡΙΤΕΚΝΟΣ",3,0)))</f>
        <v>0</v>
      </c>
      <c r="AJ71" s="132">
        <f>IF(ISBLANK(#REF!),"",MAX(AG71:AI71))</f>
        <v>0</v>
      </c>
      <c r="AK71" s="187">
        <f>IF(ISBLANK(#REF!),"",AA71+SUM(AD71:AF71,AJ71))</f>
        <v>1.39</v>
      </c>
    </row>
    <row r="72" spans="1:37" s="134" customFormat="1">
      <c r="A72" s="115">
        <f>IF(ISBLANK(#REF!),"",IF(ISNUMBER(A71),A71+1,1))</f>
        <v>62</v>
      </c>
      <c r="B72" s="134" t="s">
        <v>440</v>
      </c>
      <c r="C72" s="134" t="s">
        <v>149</v>
      </c>
      <c r="D72" s="134" t="s">
        <v>112</v>
      </c>
      <c r="E72" s="134" t="s">
        <v>39</v>
      </c>
      <c r="F72" s="134" t="s">
        <v>88</v>
      </c>
      <c r="G72" s="134" t="s">
        <v>15</v>
      </c>
      <c r="H72" s="134" t="s">
        <v>12</v>
      </c>
      <c r="I72" s="134" t="s">
        <v>13</v>
      </c>
      <c r="J72" s="135">
        <v>40127</v>
      </c>
      <c r="K72" s="136">
        <v>7.73</v>
      </c>
      <c r="L72" s="137"/>
      <c r="M72" s="137"/>
      <c r="N72" s="137"/>
      <c r="O72" s="137"/>
      <c r="P72" s="134">
        <v>0</v>
      </c>
      <c r="Q72" s="134">
        <v>0</v>
      </c>
      <c r="R72" s="134">
        <v>0</v>
      </c>
      <c r="S72" s="134">
        <v>0</v>
      </c>
      <c r="T72" s="134">
        <v>0</v>
      </c>
      <c r="U72" s="134">
        <v>0</v>
      </c>
      <c r="V72" s="138"/>
      <c r="W72" s="139"/>
      <c r="X72" s="137"/>
      <c r="Y72" s="137" t="s">
        <v>14</v>
      </c>
      <c r="Z72" s="137" t="s">
        <v>14</v>
      </c>
      <c r="AA72" s="131">
        <f>IF(ISBLANK(#REF!),"",IF(K72&gt;5,ROUND(0.5*(K72-5),2),0))</f>
        <v>1.37</v>
      </c>
      <c r="AB72" s="131">
        <f>IF(ISBLANK(#REF!),"",IF(L72="ΝΑΙ",6,(IF(M72="ΝΑΙ",4,0))))</f>
        <v>0</v>
      </c>
      <c r="AC72" s="131">
        <f>IF(ISBLANK(#REF!),"",IF(E72="ΠΕ23",IF(N72="ΝΑΙ",3,(IF(O72="ΝΑΙ",2,0))),IF(N72="ΝΑΙ",3,(IF(O72="ΝΑΙ",2,0)))))</f>
        <v>0</v>
      </c>
      <c r="AD72" s="131">
        <f>IF(ISBLANK(#REF!),"",MAX(AB72:AC72))</f>
        <v>0</v>
      </c>
      <c r="AE72" s="131">
        <f>IF(ISBLANK(#REF!),"",MIN(3,0.5*INT((P72*12+Q72+ROUND(R72/30,0))/6)))</f>
        <v>0</v>
      </c>
      <c r="AF72" s="131">
        <f>IF(ISBLANK(#REF!),"",0.25*(S72*12+T72+ROUND(U72/30,0)))</f>
        <v>0</v>
      </c>
      <c r="AG72" s="132">
        <f>IF(ISBLANK(#REF!),"",IF(V72&gt;=67%,7,0))</f>
        <v>0</v>
      </c>
      <c r="AH72" s="132">
        <f>IF(ISBLANK(#REF!),"",IF(W72&gt;=1,7,0))</f>
        <v>0</v>
      </c>
      <c r="AI72" s="132">
        <f>IF(ISBLANK(#REF!),"",IF(X72="ΠΟΛΥΤΕΚΝΟΣ",7,IF(X72="ΤΡΙΤΕΚΝΟΣ",3,0)))</f>
        <v>0</v>
      </c>
      <c r="AJ72" s="132">
        <f>IF(ISBLANK(#REF!),"",MAX(AG72:AI72))</f>
        <v>0</v>
      </c>
      <c r="AK72" s="187">
        <f>IF(ISBLANK(#REF!),"",AA72+SUM(AD72:AF72,AJ72))</f>
        <v>1.37</v>
      </c>
    </row>
    <row r="73" spans="1:37" s="134" customFormat="1">
      <c r="A73" s="115">
        <f>IF(ISBLANK(#REF!),"",IF(ISNUMBER(A72),A72+1,1))</f>
        <v>63</v>
      </c>
      <c r="B73" s="134" t="s">
        <v>620</v>
      </c>
      <c r="C73" s="134" t="s">
        <v>621</v>
      </c>
      <c r="D73" s="134" t="s">
        <v>184</v>
      </c>
      <c r="E73" s="134" t="s">
        <v>39</v>
      </c>
      <c r="F73" s="134" t="s">
        <v>88</v>
      </c>
      <c r="G73" s="134" t="s">
        <v>15</v>
      </c>
      <c r="H73" s="134" t="s">
        <v>12</v>
      </c>
      <c r="I73" s="134" t="s">
        <v>13</v>
      </c>
      <c r="J73" s="135">
        <v>40442</v>
      </c>
      <c r="K73" s="136">
        <v>7.74</v>
      </c>
      <c r="L73" s="137"/>
      <c r="M73" s="137"/>
      <c r="N73" s="137"/>
      <c r="O73" s="137"/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8"/>
      <c r="W73" s="139"/>
      <c r="X73" s="137"/>
      <c r="Y73" s="137" t="s">
        <v>14</v>
      </c>
      <c r="Z73" s="137" t="s">
        <v>14</v>
      </c>
      <c r="AA73" s="131">
        <f>IF(ISBLANK(#REF!),"",IF(K73&gt;5,ROUND(0.5*(K73-5),2),0))</f>
        <v>1.37</v>
      </c>
      <c r="AB73" s="131">
        <f>IF(ISBLANK(#REF!),"",IF(L73="ΝΑΙ",6,(IF(M73="ΝΑΙ",4,0))))</f>
        <v>0</v>
      </c>
      <c r="AC73" s="131">
        <f>IF(ISBLANK(#REF!),"",IF(E73="ΠΕ23",IF(N73="ΝΑΙ",3,(IF(O73="ΝΑΙ",2,0))),IF(N73="ΝΑΙ",3,(IF(O73="ΝΑΙ",2,0)))))</f>
        <v>0</v>
      </c>
      <c r="AD73" s="131">
        <f>IF(ISBLANK(#REF!),"",MAX(AB73:AC73))</f>
        <v>0</v>
      </c>
      <c r="AE73" s="131">
        <f>IF(ISBLANK(#REF!),"",MIN(3,0.5*INT((P73*12+Q73+ROUND(R73/30,0))/6)))</f>
        <v>0</v>
      </c>
      <c r="AF73" s="131">
        <f>IF(ISBLANK(#REF!),"",0.25*(S73*12+T73+ROUND(U73/30,0)))</f>
        <v>0</v>
      </c>
      <c r="AG73" s="132">
        <f>IF(ISBLANK(#REF!),"",IF(V73&gt;=67%,7,0))</f>
        <v>0</v>
      </c>
      <c r="AH73" s="132">
        <f>IF(ISBLANK(#REF!),"",IF(W73&gt;=1,7,0))</f>
        <v>0</v>
      </c>
      <c r="AI73" s="132">
        <f>IF(ISBLANK(#REF!),"",IF(X73="ΠΟΛΥΤΕΚΝΟΣ",7,IF(X73="ΤΡΙΤΕΚΝΟΣ",3,0)))</f>
        <v>0</v>
      </c>
      <c r="AJ73" s="132">
        <f>IF(ISBLANK(#REF!),"",MAX(AG73:AI73))</f>
        <v>0</v>
      </c>
      <c r="AK73" s="187">
        <f>IF(ISBLANK(#REF!),"",AA73+SUM(AD73:AF73,AJ73))</f>
        <v>1.37</v>
      </c>
    </row>
    <row r="74" spans="1:37" s="134" customFormat="1">
      <c r="A74" s="115">
        <f>IF(ISBLANK(#REF!),"",IF(ISNUMBER(A73),A73+1,1))</f>
        <v>64</v>
      </c>
      <c r="B74" s="134" t="s">
        <v>581</v>
      </c>
      <c r="C74" s="134" t="s">
        <v>582</v>
      </c>
      <c r="D74" s="134" t="s">
        <v>107</v>
      </c>
      <c r="E74" s="134" t="s">
        <v>39</v>
      </c>
      <c r="F74" s="134" t="s">
        <v>88</v>
      </c>
      <c r="G74" s="134" t="s">
        <v>15</v>
      </c>
      <c r="H74" s="134" t="s">
        <v>12</v>
      </c>
      <c r="I74" s="134" t="s">
        <v>13</v>
      </c>
      <c r="J74" s="135">
        <v>42317</v>
      </c>
      <c r="K74" s="136">
        <v>7.7</v>
      </c>
      <c r="L74" s="137"/>
      <c r="M74" s="137"/>
      <c r="N74" s="137"/>
      <c r="O74" s="137"/>
      <c r="P74" s="134">
        <v>0</v>
      </c>
      <c r="Q74" s="134">
        <v>2</v>
      </c>
      <c r="R74" s="134">
        <v>10</v>
      </c>
      <c r="S74" s="134">
        <v>0</v>
      </c>
      <c r="T74" s="134">
        <v>0</v>
      </c>
      <c r="U74" s="134">
        <v>0</v>
      </c>
      <c r="V74" s="138"/>
      <c r="W74" s="139"/>
      <c r="X74" s="137"/>
      <c r="Y74" s="137" t="s">
        <v>14</v>
      </c>
      <c r="Z74" s="137" t="s">
        <v>14</v>
      </c>
      <c r="AA74" s="131">
        <f>IF(ISBLANK(#REF!),"",IF(K74&gt;5,ROUND(0.5*(K74-5),2),0))</f>
        <v>1.35</v>
      </c>
      <c r="AB74" s="131">
        <f>IF(ISBLANK(#REF!),"",IF(L74="ΝΑΙ",6,(IF(M74="ΝΑΙ",4,0))))</f>
        <v>0</v>
      </c>
      <c r="AC74" s="131">
        <f>IF(ISBLANK(#REF!),"",IF(E74="ΠΕ23",IF(N74="ΝΑΙ",3,(IF(O74="ΝΑΙ",2,0))),IF(N74="ΝΑΙ",3,(IF(O74="ΝΑΙ",2,0)))))</f>
        <v>0</v>
      </c>
      <c r="AD74" s="131">
        <f>IF(ISBLANK(#REF!),"",MAX(AB74:AC74))</f>
        <v>0</v>
      </c>
      <c r="AE74" s="131">
        <f>IF(ISBLANK(#REF!),"",MIN(3,0.5*INT((P74*12+Q74+ROUND(R74/30,0))/6)))</f>
        <v>0</v>
      </c>
      <c r="AF74" s="131">
        <f>IF(ISBLANK(#REF!),"",0.25*(S74*12+T74+ROUND(U74/30,0)))</f>
        <v>0</v>
      </c>
      <c r="AG74" s="132">
        <f>IF(ISBLANK(#REF!),"",IF(V74&gt;=67%,7,0))</f>
        <v>0</v>
      </c>
      <c r="AH74" s="132">
        <f>IF(ISBLANK(#REF!),"",IF(W74&gt;=1,7,0))</f>
        <v>0</v>
      </c>
      <c r="AI74" s="132">
        <f>IF(ISBLANK(#REF!),"",IF(X74="ΠΟΛΥΤΕΚΝΟΣ",7,IF(X74="ΤΡΙΤΕΚΝΟΣ",3,0)))</f>
        <v>0</v>
      </c>
      <c r="AJ74" s="132">
        <f>IF(ISBLANK(#REF!),"",MAX(AG74:AI74))</f>
        <v>0</v>
      </c>
      <c r="AK74" s="187">
        <f>IF(ISBLANK(#REF!),"",AA74+SUM(AD74:AF74,AJ74))</f>
        <v>1.35</v>
      </c>
    </row>
    <row r="75" spans="1:37" s="134" customFormat="1">
      <c r="A75" s="115">
        <f>IF(ISBLANK(#REF!),"",IF(ISNUMBER(A74),A74+1,1))</f>
        <v>65</v>
      </c>
      <c r="B75" s="134" t="s">
        <v>641</v>
      </c>
      <c r="C75" s="134" t="s">
        <v>134</v>
      </c>
      <c r="D75" s="134" t="s">
        <v>127</v>
      </c>
      <c r="E75" s="134" t="s">
        <v>39</v>
      </c>
      <c r="F75" s="134" t="s">
        <v>88</v>
      </c>
      <c r="G75" s="134" t="s">
        <v>15</v>
      </c>
      <c r="H75" s="134" t="s">
        <v>12</v>
      </c>
      <c r="I75" s="134" t="s">
        <v>13</v>
      </c>
      <c r="J75" s="135">
        <v>39903</v>
      </c>
      <c r="K75" s="136">
        <v>7.22</v>
      </c>
      <c r="L75" s="137"/>
      <c r="M75" s="137"/>
      <c r="N75" s="137"/>
      <c r="O75" s="137"/>
      <c r="P75" s="134">
        <v>0</v>
      </c>
      <c r="Q75" s="134">
        <v>0</v>
      </c>
      <c r="R75" s="134">
        <v>0</v>
      </c>
      <c r="S75" s="134">
        <v>0</v>
      </c>
      <c r="T75" s="134">
        <v>0</v>
      </c>
      <c r="U75" s="134">
        <v>0</v>
      </c>
      <c r="V75" s="138"/>
      <c r="W75" s="139"/>
      <c r="X75" s="137"/>
      <c r="Y75" s="137" t="s">
        <v>14</v>
      </c>
      <c r="Z75" s="137" t="s">
        <v>14</v>
      </c>
      <c r="AA75" s="131">
        <f>IF(ISBLANK(#REF!),"",IF(K75&gt;5,ROUND(0.5*(K75-5),2),0))</f>
        <v>1.1100000000000001</v>
      </c>
      <c r="AB75" s="131">
        <f>IF(ISBLANK(#REF!),"",IF(L75="ΝΑΙ",6,(IF(M75="ΝΑΙ",4,0))))</f>
        <v>0</v>
      </c>
      <c r="AC75" s="131">
        <f>IF(ISBLANK(#REF!),"",IF(E75="ΠΕ23",IF(N75="ΝΑΙ",3,(IF(O75="ΝΑΙ",2,0))),IF(N75="ΝΑΙ",3,(IF(O75="ΝΑΙ",2,0)))))</f>
        <v>0</v>
      </c>
      <c r="AD75" s="131">
        <f>IF(ISBLANK(#REF!),"",MAX(AB75:AC75))</f>
        <v>0</v>
      </c>
      <c r="AE75" s="131">
        <f>IF(ISBLANK(#REF!),"",MIN(3,0.5*INT((P75*12+Q75+ROUND(R75/30,0))/6)))</f>
        <v>0</v>
      </c>
      <c r="AF75" s="131">
        <f>IF(ISBLANK(#REF!),"",0.25*(S75*12+T75+ROUND(U75/30,0)))</f>
        <v>0</v>
      </c>
      <c r="AG75" s="132">
        <f>IF(ISBLANK(#REF!),"",IF(V75&gt;=67%,7,0))</f>
        <v>0</v>
      </c>
      <c r="AH75" s="132">
        <f>IF(ISBLANK(#REF!),"",IF(W75&gt;=1,7,0))</f>
        <v>0</v>
      </c>
      <c r="AI75" s="132">
        <f>IF(ISBLANK(#REF!),"",IF(X75="ΠΟΛΥΤΕΚΝΟΣ",7,IF(X75="ΤΡΙΤΕΚΝΟΣ",3,0)))</f>
        <v>0</v>
      </c>
      <c r="AJ75" s="132">
        <f>IF(ISBLANK(#REF!),"",MAX(AG75:AI75))</f>
        <v>0</v>
      </c>
      <c r="AK75" s="187">
        <f>IF(ISBLANK(#REF!),"",AA75+SUM(AD75:AF75,AJ75))</f>
        <v>1.1100000000000001</v>
      </c>
    </row>
    <row r="76" spans="1:37" s="134" customFormat="1">
      <c r="A76" s="115">
        <f>IF(ISBLANK(#REF!),"",IF(ISNUMBER(A75),A75+1,1))</f>
        <v>66</v>
      </c>
      <c r="B76" s="134" t="s">
        <v>598</v>
      </c>
      <c r="C76" s="134" t="s">
        <v>599</v>
      </c>
      <c r="D76" s="134" t="s">
        <v>112</v>
      </c>
      <c r="E76" s="134" t="s">
        <v>39</v>
      </c>
      <c r="F76" s="134" t="s">
        <v>88</v>
      </c>
      <c r="G76" s="134" t="s">
        <v>15</v>
      </c>
      <c r="H76" s="134" t="s">
        <v>12</v>
      </c>
      <c r="I76" s="134" t="s">
        <v>13</v>
      </c>
      <c r="J76" s="135">
        <v>42459</v>
      </c>
      <c r="K76" s="136">
        <v>7.05</v>
      </c>
      <c r="L76" s="137"/>
      <c r="M76" s="137"/>
      <c r="N76" s="137"/>
      <c r="O76" s="137"/>
      <c r="P76" s="134">
        <v>0</v>
      </c>
      <c r="Q76" s="134">
        <v>0</v>
      </c>
      <c r="R76" s="134">
        <v>0</v>
      </c>
      <c r="S76" s="134">
        <v>0</v>
      </c>
      <c r="T76" s="134">
        <v>0</v>
      </c>
      <c r="U76" s="134">
        <v>0</v>
      </c>
      <c r="V76" s="138"/>
      <c r="W76" s="139"/>
      <c r="X76" s="137"/>
      <c r="Y76" s="137" t="s">
        <v>14</v>
      </c>
      <c r="Z76" s="137" t="s">
        <v>14</v>
      </c>
      <c r="AA76" s="131">
        <f>IF(ISBLANK(#REF!),"",IF(K76&gt;5,ROUND(0.5*(K76-5),2),0))</f>
        <v>1.03</v>
      </c>
      <c r="AB76" s="131">
        <f>IF(ISBLANK(#REF!),"",IF(L76="ΝΑΙ",6,(IF(M76="ΝΑΙ",4,0))))</f>
        <v>0</v>
      </c>
      <c r="AC76" s="131">
        <f>IF(ISBLANK(#REF!),"",IF(E76="ΠΕ23",IF(N76="ΝΑΙ",3,(IF(O76="ΝΑΙ",2,0))),IF(N76="ΝΑΙ",3,(IF(O76="ΝΑΙ",2,0)))))</f>
        <v>0</v>
      </c>
      <c r="AD76" s="131">
        <f>IF(ISBLANK(#REF!),"",MAX(AB76:AC76))</f>
        <v>0</v>
      </c>
      <c r="AE76" s="131">
        <f>IF(ISBLANK(#REF!),"",MIN(3,0.5*INT((P76*12+Q76+ROUND(R76/30,0))/6)))</f>
        <v>0</v>
      </c>
      <c r="AF76" s="131">
        <f>IF(ISBLANK(#REF!),"",0.25*(S76*12+T76+ROUND(U76/30,0)))</f>
        <v>0</v>
      </c>
      <c r="AG76" s="132">
        <f>IF(ISBLANK(#REF!),"",IF(V76&gt;=67%,7,0))</f>
        <v>0</v>
      </c>
      <c r="AH76" s="132">
        <f>IF(ISBLANK(#REF!),"",IF(W76&gt;=1,7,0))</f>
        <v>0</v>
      </c>
      <c r="AI76" s="132">
        <f>IF(ISBLANK(#REF!),"",IF(X76="ΠΟΛΥΤΕΚΝΟΣ",7,IF(X76="ΤΡΙΤΕΚΝΟΣ",3,0)))</f>
        <v>0</v>
      </c>
      <c r="AJ76" s="132">
        <f>IF(ISBLANK(#REF!),"",MAX(AG76:AI76))</f>
        <v>0</v>
      </c>
      <c r="AK76" s="187">
        <f>IF(ISBLANK(#REF!),"",AA76+SUM(AD76:AF76,AJ76))</f>
        <v>1.03</v>
      </c>
    </row>
    <row r="77" spans="1:37" s="134" customFormat="1">
      <c r="A77" s="115">
        <f>IF(ISBLANK(#REF!),"",IF(ISNUMBER(A76),A76+1,1))</f>
        <v>67</v>
      </c>
      <c r="B77" s="134" t="s">
        <v>494</v>
      </c>
      <c r="C77" s="134" t="s">
        <v>461</v>
      </c>
      <c r="D77" s="134" t="s">
        <v>107</v>
      </c>
      <c r="E77" s="134" t="s">
        <v>39</v>
      </c>
      <c r="F77" s="134" t="s">
        <v>88</v>
      </c>
      <c r="G77" s="134" t="s">
        <v>15</v>
      </c>
      <c r="H77" s="134" t="s">
        <v>12</v>
      </c>
      <c r="I77" s="134" t="s">
        <v>13</v>
      </c>
      <c r="J77" s="135">
        <v>42580</v>
      </c>
      <c r="K77" s="136">
        <v>7</v>
      </c>
      <c r="L77" s="137"/>
      <c r="M77" s="137"/>
      <c r="N77" s="137"/>
      <c r="O77" s="137"/>
      <c r="P77" s="134">
        <v>0</v>
      </c>
      <c r="Q77" s="134">
        <v>0</v>
      </c>
      <c r="R77" s="134">
        <v>0</v>
      </c>
      <c r="S77" s="134">
        <v>0</v>
      </c>
      <c r="T77" s="134">
        <v>0</v>
      </c>
      <c r="U77" s="134">
        <v>0</v>
      </c>
      <c r="V77" s="138"/>
      <c r="W77" s="139"/>
      <c r="X77" s="137"/>
      <c r="Y77" s="137" t="s">
        <v>14</v>
      </c>
      <c r="Z77" s="137" t="s">
        <v>14</v>
      </c>
      <c r="AA77" s="131">
        <f>IF(ISBLANK(#REF!),"",IF(K77&gt;5,ROUND(0.5*(K77-5),2),0))</f>
        <v>1</v>
      </c>
      <c r="AB77" s="131">
        <f>IF(ISBLANK(#REF!),"",IF(L77="ΝΑΙ",6,(IF(M77="ΝΑΙ",4,0))))</f>
        <v>0</v>
      </c>
      <c r="AC77" s="131">
        <f>IF(ISBLANK(#REF!),"",IF(E77="ΠΕ23",IF(N77="ΝΑΙ",3,(IF(O77="ΝΑΙ",2,0))),IF(N77="ΝΑΙ",3,(IF(O77="ΝΑΙ",2,0)))))</f>
        <v>0</v>
      </c>
      <c r="AD77" s="131">
        <f>IF(ISBLANK(#REF!),"",MAX(AB77:AC77))</f>
        <v>0</v>
      </c>
      <c r="AE77" s="131">
        <f>IF(ISBLANK(#REF!),"",MIN(3,0.5*INT((P77*12+Q77+ROUND(R77/30,0))/6)))</f>
        <v>0</v>
      </c>
      <c r="AF77" s="131">
        <f>IF(ISBLANK(#REF!),"",0.25*(S77*12+T77+ROUND(U77/30,0)))</f>
        <v>0</v>
      </c>
      <c r="AG77" s="132">
        <f>IF(ISBLANK(#REF!),"",IF(V77&gt;=67%,7,0))</f>
        <v>0</v>
      </c>
      <c r="AH77" s="132">
        <f>IF(ISBLANK(#REF!),"",IF(W77&gt;=1,7,0))</f>
        <v>0</v>
      </c>
      <c r="AI77" s="132">
        <f>IF(ISBLANK(#REF!),"",IF(X77="ΠΟΛΥΤΕΚΝΟΣ",7,IF(X77="ΤΡΙΤΕΚΝΟΣ",3,0)))</f>
        <v>0</v>
      </c>
      <c r="AJ77" s="132">
        <f>IF(ISBLANK(#REF!),"",MAX(AG77:AI77))</f>
        <v>0</v>
      </c>
      <c r="AK77" s="187">
        <f>IF(ISBLANK(#REF!),"",AA77+SUM(AD77:AF77,AJ77))</f>
        <v>1</v>
      </c>
    </row>
    <row r="78" spans="1:37" s="134" customFormat="1">
      <c r="A78" s="115">
        <f>IF(ISBLANK(#REF!),"",IF(ISNUMBER(A77),A77+1,1))</f>
        <v>68</v>
      </c>
      <c r="B78" s="134" t="s">
        <v>638</v>
      </c>
      <c r="C78" s="134" t="s">
        <v>639</v>
      </c>
      <c r="D78" s="134" t="s">
        <v>640</v>
      </c>
      <c r="E78" s="134" t="s">
        <v>39</v>
      </c>
      <c r="F78" s="134" t="s">
        <v>88</v>
      </c>
      <c r="G78" s="134" t="s">
        <v>15</v>
      </c>
      <c r="H78" s="134" t="s">
        <v>12</v>
      </c>
      <c r="I78" s="134" t="s">
        <v>13</v>
      </c>
      <c r="J78" s="135">
        <v>41850</v>
      </c>
      <c r="K78" s="136">
        <v>6.72</v>
      </c>
      <c r="L78" s="137"/>
      <c r="M78" s="137"/>
      <c r="N78" s="137"/>
      <c r="O78" s="137"/>
      <c r="P78" s="134">
        <v>0</v>
      </c>
      <c r="Q78" s="134">
        <v>0</v>
      </c>
      <c r="R78" s="134">
        <v>0</v>
      </c>
      <c r="S78" s="134">
        <v>0</v>
      </c>
      <c r="T78" s="134">
        <v>0</v>
      </c>
      <c r="U78" s="134">
        <v>0</v>
      </c>
      <c r="V78" s="138"/>
      <c r="W78" s="139"/>
      <c r="X78" s="137"/>
      <c r="Y78" s="137" t="s">
        <v>14</v>
      </c>
      <c r="Z78" s="137" t="s">
        <v>14</v>
      </c>
      <c r="AA78" s="131">
        <f>IF(ISBLANK(#REF!),"",IF(K78&gt;5,ROUND(0.5*(K78-5),2),0))</f>
        <v>0.86</v>
      </c>
      <c r="AB78" s="131">
        <f>IF(ISBLANK(#REF!),"",IF(L78="ΝΑΙ",6,(IF(M78="ΝΑΙ",4,0))))</f>
        <v>0</v>
      </c>
      <c r="AC78" s="131">
        <f>IF(ISBLANK(#REF!),"",IF(E78="ΠΕ23",IF(N78="ΝΑΙ",3,(IF(O78="ΝΑΙ",2,0))),IF(N78="ΝΑΙ",3,(IF(O78="ΝΑΙ",2,0)))))</f>
        <v>0</v>
      </c>
      <c r="AD78" s="131">
        <f>IF(ISBLANK(#REF!),"",MAX(AB78:AC78))</f>
        <v>0</v>
      </c>
      <c r="AE78" s="131">
        <f>IF(ISBLANK(#REF!),"",MIN(3,0.5*INT((P78*12+Q78+ROUND(R78/30,0))/6)))</f>
        <v>0</v>
      </c>
      <c r="AF78" s="131">
        <f>IF(ISBLANK(#REF!),"",0.25*(S78*12+T78+ROUND(U78/30,0)))</f>
        <v>0</v>
      </c>
      <c r="AG78" s="132">
        <f>IF(ISBLANK(#REF!),"",IF(V78&gt;=67%,7,0))</f>
        <v>0</v>
      </c>
      <c r="AH78" s="132">
        <f>IF(ISBLANK(#REF!),"",IF(W78&gt;=1,7,0))</f>
        <v>0</v>
      </c>
      <c r="AI78" s="132">
        <f>IF(ISBLANK(#REF!),"",IF(X78="ΠΟΛΥΤΕΚΝΟΣ",7,IF(X78="ΤΡΙΤΕΚΝΟΣ",3,0)))</f>
        <v>0</v>
      </c>
      <c r="AJ78" s="132">
        <f>IF(ISBLANK(#REF!),"",MAX(AG78:AI78))</f>
        <v>0</v>
      </c>
      <c r="AK78" s="187">
        <f>IF(ISBLANK(#REF!),"",AA78+SUM(AD78:AF78,AJ78))</f>
        <v>0.86</v>
      </c>
    </row>
    <row r="79" spans="1:37" s="134" customFormat="1">
      <c r="A79" s="115">
        <f>IF(ISBLANK(#REF!),"",IF(ISNUMBER(A78),A78+1,1))</f>
        <v>69</v>
      </c>
      <c r="B79" s="134" t="s">
        <v>657</v>
      </c>
      <c r="C79" s="134" t="s">
        <v>129</v>
      </c>
      <c r="D79" s="134" t="s">
        <v>590</v>
      </c>
      <c r="E79" s="134" t="s">
        <v>39</v>
      </c>
      <c r="F79" s="134" t="s">
        <v>88</v>
      </c>
      <c r="G79" s="134" t="s">
        <v>15</v>
      </c>
      <c r="H79" s="134" t="s">
        <v>12</v>
      </c>
      <c r="I79" s="134" t="s">
        <v>13</v>
      </c>
      <c r="J79" s="135">
        <v>41956</v>
      </c>
      <c r="K79" s="136">
        <v>6.65</v>
      </c>
      <c r="L79" s="137"/>
      <c r="M79" s="137"/>
      <c r="N79" s="137"/>
      <c r="O79" s="137"/>
      <c r="P79" s="134">
        <v>0</v>
      </c>
      <c r="Q79" s="134">
        <v>0</v>
      </c>
      <c r="R79" s="134">
        <v>0</v>
      </c>
      <c r="S79" s="134">
        <v>0</v>
      </c>
      <c r="T79" s="134">
        <v>0</v>
      </c>
      <c r="U79" s="134">
        <v>0</v>
      </c>
      <c r="V79" s="138"/>
      <c r="W79" s="139"/>
      <c r="X79" s="137"/>
      <c r="Y79" s="137" t="s">
        <v>14</v>
      </c>
      <c r="Z79" s="137" t="s">
        <v>14</v>
      </c>
      <c r="AA79" s="131">
        <f>IF(ISBLANK(#REF!),"",IF(K79&gt;5,ROUND(0.5*(K79-5),2),0))</f>
        <v>0.83</v>
      </c>
      <c r="AB79" s="131">
        <f>IF(ISBLANK(#REF!),"",IF(L79="ΝΑΙ",6,(IF(M79="ΝΑΙ",4,0))))</f>
        <v>0</v>
      </c>
      <c r="AC79" s="131">
        <f>IF(ISBLANK(#REF!),"",IF(E79="ΠΕ23",IF(N79="ΝΑΙ",3,(IF(O79="ΝΑΙ",2,0))),IF(N79="ΝΑΙ",3,(IF(O79="ΝΑΙ",2,0)))))</f>
        <v>0</v>
      </c>
      <c r="AD79" s="131">
        <f>IF(ISBLANK(#REF!),"",MAX(AB79:AC79))</f>
        <v>0</v>
      </c>
      <c r="AE79" s="131">
        <f>IF(ISBLANK(#REF!),"",MIN(3,0.5*INT((P79*12+Q79+ROUND(R79/30,0))/6)))</f>
        <v>0</v>
      </c>
      <c r="AF79" s="131">
        <f>IF(ISBLANK(#REF!),"",0.25*(S79*12+T79+ROUND(U79/30,0)))</f>
        <v>0</v>
      </c>
      <c r="AG79" s="132">
        <f>IF(ISBLANK(#REF!),"",IF(V79&gt;=67%,7,0))</f>
        <v>0</v>
      </c>
      <c r="AH79" s="132">
        <f>IF(ISBLANK(#REF!),"",IF(W79&gt;=1,7,0))</f>
        <v>0</v>
      </c>
      <c r="AI79" s="132">
        <f>IF(ISBLANK(#REF!),"",IF(X79="ΠΟΛΥΤΕΚΝΟΣ",7,IF(X79="ΤΡΙΤΕΚΝΟΣ",3,0)))</f>
        <v>0</v>
      </c>
      <c r="AJ79" s="132">
        <f>IF(ISBLANK(#REF!),"",MAX(AG79:AI79))</f>
        <v>0</v>
      </c>
      <c r="AK79" s="187">
        <f>IF(ISBLANK(#REF!),"",AA79+SUM(AD79:AF79,AJ79))</f>
        <v>0.83</v>
      </c>
    </row>
    <row r="80" spans="1:37" s="16" customFormat="1">
      <c r="A80" s="28">
        <f>IF(ISBLANK(#REF!),"",IF(ISNUMBER(A79),A79+1,1))</f>
        <v>70</v>
      </c>
      <c r="B80" s="16" t="s">
        <v>476</v>
      </c>
      <c r="C80" s="16" t="s">
        <v>477</v>
      </c>
      <c r="D80" s="16" t="s">
        <v>167</v>
      </c>
      <c r="E80" s="16" t="s">
        <v>39</v>
      </c>
      <c r="F80" s="16" t="s">
        <v>88</v>
      </c>
      <c r="G80" s="16" t="s">
        <v>15</v>
      </c>
      <c r="H80" s="16" t="s">
        <v>12</v>
      </c>
      <c r="I80" s="16" t="s">
        <v>13</v>
      </c>
      <c r="J80" s="90">
        <v>42394</v>
      </c>
      <c r="K80" s="54">
        <v>5.95</v>
      </c>
      <c r="L80" s="17"/>
      <c r="M80" s="17"/>
      <c r="N80" s="17"/>
      <c r="O80" s="17"/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26"/>
      <c r="W80" s="87"/>
      <c r="X80" s="17"/>
      <c r="Y80" s="17" t="s">
        <v>14</v>
      </c>
      <c r="Z80" s="17" t="s">
        <v>14</v>
      </c>
      <c r="AA80" s="23">
        <f>IF(ISBLANK(#REF!),"",IF(K80&gt;5,ROUND(0.5*(K80-5),2),0))</f>
        <v>0.48</v>
      </c>
      <c r="AB80" s="23">
        <f>IF(ISBLANK(#REF!),"",IF(L80="ΝΑΙ",6,(IF(M80="ΝΑΙ",4,0))))</f>
        <v>0</v>
      </c>
      <c r="AC80" s="23">
        <f>IF(ISBLANK(#REF!),"",IF(E80="ΠΕ23",IF(N80="ΝΑΙ",3,(IF(O80="ΝΑΙ",2,0))),IF(N80="ΝΑΙ",3,(IF(O80="ΝΑΙ",2,0)))))</f>
        <v>0</v>
      </c>
      <c r="AD80" s="23">
        <f>IF(ISBLANK(#REF!),"",MAX(AB80:AC80))</f>
        <v>0</v>
      </c>
      <c r="AE80" s="23">
        <f>IF(ISBLANK(#REF!),"",MIN(3,0.5*INT((P80*12+Q80+ROUND(R80/30,0))/6)))</f>
        <v>0</v>
      </c>
      <c r="AF80" s="23">
        <f>IF(ISBLANK(#REF!),"",0.25*(S80*12+T80+ROUND(U80/30,0)))</f>
        <v>0</v>
      </c>
      <c r="AG80" s="27">
        <f>IF(ISBLANK(#REF!),"",IF(V80&gt;=67%,7,0))</f>
        <v>0</v>
      </c>
      <c r="AH80" s="27">
        <f>IF(ISBLANK(#REF!),"",IF(W80&gt;=1,7,0))</f>
        <v>0</v>
      </c>
      <c r="AI80" s="27">
        <f>IF(ISBLANK(#REF!),"",IF(X80="ΠΟΛΥΤΕΚΝΟΣ",7,IF(X80="ΤΡΙΤΕΚΝΟΣ",3,0)))</f>
        <v>0</v>
      </c>
      <c r="AJ80" s="27">
        <f>IF(ISBLANK(#REF!),"",MAX(AG80:AI80))</f>
        <v>0</v>
      </c>
      <c r="AK80" s="181">
        <f>IF(ISBLANK(#REF!),"",AA80+SUM(AD80:AF80,AJ80))</f>
        <v>0.48</v>
      </c>
    </row>
    <row r="81" spans="1:37" s="16" customFormat="1">
      <c r="A81" s="28">
        <f>IF(ISBLANK(#REF!),"",IF(ISNUMBER(A80),A80+1,1))</f>
        <v>71</v>
      </c>
      <c r="B81" s="16" t="s">
        <v>601</v>
      </c>
      <c r="C81" s="16" t="s">
        <v>116</v>
      </c>
      <c r="D81" s="16" t="s">
        <v>107</v>
      </c>
      <c r="E81" s="16" t="s">
        <v>39</v>
      </c>
      <c r="F81" s="16" t="s">
        <v>88</v>
      </c>
      <c r="G81" s="16" t="s">
        <v>15</v>
      </c>
      <c r="H81" s="16" t="s">
        <v>12</v>
      </c>
      <c r="I81" s="16" t="s">
        <v>13</v>
      </c>
      <c r="J81" s="90">
        <v>34663</v>
      </c>
      <c r="K81" s="54">
        <v>5</v>
      </c>
      <c r="L81" s="17"/>
      <c r="M81" s="17"/>
      <c r="N81" s="17"/>
      <c r="O81" s="17"/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6"/>
      <c r="W81" s="87"/>
      <c r="X81" s="17"/>
      <c r="Y81" s="17" t="s">
        <v>14</v>
      </c>
      <c r="Z81" s="17" t="s">
        <v>14</v>
      </c>
      <c r="AA81" s="23">
        <f>IF(ISBLANK(#REF!),"",IF(K81&gt;5,ROUND(0.5*(K81-5),2),0))</f>
        <v>0</v>
      </c>
      <c r="AB81" s="23">
        <f>IF(ISBLANK(#REF!),"",IF(L81="ΝΑΙ",6,(IF(M81="ΝΑΙ",4,0))))</f>
        <v>0</v>
      </c>
      <c r="AC81" s="23">
        <f>IF(ISBLANK(#REF!),"",IF(E81="ΠΕ23",IF(N81="ΝΑΙ",3,(IF(O81="ΝΑΙ",2,0))),IF(N81="ΝΑΙ",3,(IF(O81="ΝΑΙ",2,0)))))</f>
        <v>0</v>
      </c>
      <c r="AD81" s="23">
        <f>IF(ISBLANK(#REF!),"",MAX(AB81:AC81))</f>
        <v>0</v>
      </c>
      <c r="AE81" s="23">
        <f>IF(ISBLANK(#REF!),"",MIN(3,0.5*INT((P81*12+Q81+ROUND(R81/30,0))/6)))</f>
        <v>0</v>
      </c>
      <c r="AF81" s="23">
        <f>IF(ISBLANK(#REF!),"",0.25*(S81*12+T81+ROUND(U81/30,0)))</f>
        <v>0</v>
      </c>
      <c r="AG81" s="27">
        <f>IF(ISBLANK(#REF!),"",IF(V81&gt;=67%,7,0))</f>
        <v>0</v>
      </c>
      <c r="AH81" s="27">
        <f>IF(ISBLANK(#REF!),"",IF(W81&gt;=1,7,0))</f>
        <v>0</v>
      </c>
      <c r="AI81" s="27">
        <f>IF(ISBLANK(#REF!),"",IF(X81="ΠΟΛΥΤΕΚΝΟΣ",7,IF(X81="ΤΡΙΤΕΚΝΟΣ",3,0)))</f>
        <v>0</v>
      </c>
      <c r="AJ81" s="27">
        <f>IF(ISBLANK(#REF!),"",MAX(AG81:AI81))</f>
        <v>0</v>
      </c>
      <c r="AK81" s="181">
        <f>IF(ISBLANK(#REF!),"",AA81+SUM(AD81:AF81,AJ81))</f>
        <v>0</v>
      </c>
    </row>
  </sheetData>
  <sortState ref="B11:AN81">
    <sortCondition descending="1" ref="AK11:AK81"/>
    <sortCondition ref="J11:J81"/>
    <sortCondition descending="1" ref="K11:K81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73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172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10 E1:E81">
    <cfRule type="expression" dxfId="171" priority="16">
      <formula>AND($E1="ΠΕ23",$H1="ΌΧΙ")</formula>
    </cfRule>
  </conditionalFormatting>
  <conditionalFormatting sqref="G1:G10 E1:E81">
    <cfRule type="expression" dxfId="170" priority="15">
      <formula>OR(AND($E1="ΠΕ23",$G1="ΑΠΑΙΤΕΙΤΑΙ"),AND($E1="ΠΕ25",$G1="ΔΕΝ ΑΠΑΙΤΕΙΤΑΙ"))</formula>
    </cfRule>
  </conditionalFormatting>
  <conditionalFormatting sqref="G1:H10">
    <cfRule type="expression" dxfId="169" priority="14">
      <formula>AND($G1="ΔΕΝ ΑΠΑΙΤΕΙΤΑΙ",$H1="ΌΧΙ")</formula>
    </cfRule>
  </conditionalFormatting>
  <conditionalFormatting sqref="E1:F10">
    <cfRule type="expression" dxfId="168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81">
    <cfRule type="expression" dxfId="167" priority="12">
      <formula>OR(AND($E11&lt;&gt;"ΠΕ23",$H11="ΝΑΙ",$I11="ΕΠΙΚΟΥΡΙΚΟΣ"),AND($E11&lt;&gt;"ΠΕ23",$H11="ΌΧΙ",$I11="ΚΥΡΙΟΣ"))</formula>
    </cfRule>
  </conditionalFormatting>
  <conditionalFormatting sqref="E11:G81">
    <cfRule type="expression" dxfId="166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H11:H81">
    <cfRule type="expression" dxfId="165" priority="10">
      <formula>AND($E11="ΠΕ23",$H11="ΌΧΙ")</formula>
    </cfRule>
  </conditionalFormatting>
  <conditionalFormatting sqref="G11:G81">
    <cfRule type="expression" dxfId="164" priority="9">
      <formula>OR(AND($E11="ΠΕ23",$G11="ΑΠΑΙΤΕΙΤΑΙ"),AND($E11="ΠΕ25",$G11="ΔΕΝ ΑΠΑΙΤΕΙΤΑΙ"))</formula>
    </cfRule>
  </conditionalFormatting>
  <conditionalFormatting sqref="G11:H81">
    <cfRule type="expression" dxfId="163" priority="8">
      <formula>AND($G11="ΔΕΝ ΑΠΑΙΤΕΙΤΑΙ",$H11="ΌΧΙ")</formula>
    </cfRule>
  </conditionalFormatting>
  <conditionalFormatting sqref="E11:F81">
    <cfRule type="expression" dxfId="162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81">
    <cfRule type="expression" dxfId="161" priority="6">
      <formula>OR(AND($E11&lt;&gt;"ΠΕ23",$H11="ΝΑΙ",$I11="ΕΠΙΚΟΥΡΙΚΟΣ"),AND($E11&lt;&gt;"ΠΕ23",$H11="ΌΧΙ",$I11="ΚΥΡΙΟΣ"))</formula>
    </cfRule>
  </conditionalFormatting>
  <conditionalFormatting sqref="E11:G81">
    <cfRule type="expression" dxfId="160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81">
    <cfRule type="expression" dxfId="159" priority="4">
      <formula>AND($E11="ΠΕ23",$H11="ΌΧΙ")</formula>
    </cfRule>
  </conditionalFormatting>
  <conditionalFormatting sqref="G11:G81">
    <cfRule type="expression" dxfId="158" priority="3">
      <formula>OR(AND($E11="ΠΕ23",$G11="ΑΠΑΙΤΕΙΤΑΙ"),AND($E11="ΠΕ25",$G11="ΔΕΝ ΑΠΑΙΤΕΙΤΑΙ"))</formula>
    </cfRule>
  </conditionalFormatting>
  <conditionalFormatting sqref="G11:H81">
    <cfRule type="expression" dxfId="157" priority="2">
      <formula>AND($G11="ΔΕΝ ΑΠΑΙΤΕΙΤΑΙ",$H11="ΌΧΙ")</formula>
    </cfRule>
  </conditionalFormatting>
  <conditionalFormatting sqref="E11:F81">
    <cfRule type="expression" dxfId="156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decimal" allowBlank="1" showInputMessage="1" showErrorMessage="1" sqref="V11:V81">
      <formula1>0</formula1>
      <formula2>1</formula2>
    </dataValidation>
    <dataValidation type="list" allowBlank="1" showInputMessage="1" showErrorMessage="1" sqref="I11:I81">
      <formula1>ΚΑΤΗΓΟΡΙΑ_ΠΙΝΑΚΑ</formula1>
    </dataValidation>
    <dataValidation type="list" allowBlank="1" showInputMessage="1" showErrorMessage="1" sqref="Y11:Z81 H11:H81 L11:O81">
      <formula1>NAI_OXI</formula1>
    </dataValidation>
    <dataValidation type="whole" allowBlank="1" showInputMessage="1" showErrorMessage="1" sqref="S11:S81 P11:P81">
      <formula1>0</formula1>
      <formula2>40</formula2>
    </dataValidation>
    <dataValidation type="whole" allowBlank="1" showInputMessage="1" showErrorMessage="1" sqref="T11:T81 Q11:Q81">
      <formula1>0</formula1>
      <formula2>11</formula2>
    </dataValidation>
    <dataValidation type="whole" allowBlank="1" showInputMessage="1" showErrorMessage="1" sqref="U11:U81 R11:R81">
      <formula1>0</formula1>
      <formula2>29</formula2>
    </dataValidation>
    <dataValidation type="list" allowBlank="1" showInputMessage="1" showErrorMessage="1" sqref="X11:X81">
      <formula1>ΠΟΛΥΤΕΚΝΟΣ_ΤΡΙΤΕΚΝΟΣ</formula1>
    </dataValidation>
    <dataValidation type="decimal" allowBlank="1" showInputMessage="1" showErrorMessage="1" sqref="K11:K81">
      <formula1>0</formula1>
      <formula2>10</formula2>
    </dataValidation>
    <dataValidation type="list" allowBlank="1" showInputMessage="1" showErrorMessage="1" sqref="E11:E81">
      <formula1>ΚΛΑΔΟΣ_ΕΕΠ</formula1>
    </dataValidation>
    <dataValidation type="list" allowBlank="1" showInputMessage="1" showErrorMessage="1" sqref="G11:G81">
      <formula1>ΑΠΑΙΤΕΙΤΑΙ_ΔΕΝ_ΑΠΑΙΤΕΙΤΑΙ</formula1>
    </dataValidation>
    <dataValidation type="list" allowBlank="1" showInputMessage="1" showErrorMessage="1" sqref="F11:F81">
      <formula1>ΑΕΙ_ΤΕΙ</formula1>
    </dataValidation>
    <dataValidation type="whole" operator="greaterThanOrEqual" allowBlank="1" showInputMessage="1" showErrorMessage="1" sqref="W11:W81">
      <formula1>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1"/>
  <sheetViews>
    <sheetView zoomScale="85" zoomScaleNormal="85" workbookViewId="0">
      <selection activeCell="A11" sqref="A11"/>
    </sheetView>
  </sheetViews>
  <sheetFormatPr defaultRowHeight="15"/>
  <cols>
    <col min="1" max="1" width="4.5703125" bestFit="1" customWidth="1"/>
    <col min="2" max="2" width="24.7109375" bestFit="1" customWidth="1"/>
    <col min="3" max="3" width="11.85546875" customWidth="1"/>
    <col min="4" max="4" width="16.28515625" customWidth="1"/>
    <col min="7" max="7" width="16.5703125" customWidth="1"/>
    <col min="9" max="9" width="10.7109375" bestFit="1" customWidth="1"/>
    <col min="10" max="10" width="13.7109375" customWidth="1"/>
    <col min="11" max="11" width="6" customWidth="1"/>
    <col min="13" max="13" width="13" bestFit="1" customWidth="1"/>
    <col min="14" max="16" width="6.7109375" bestFit="1" customWidth="1"/>
    <col min="17" max="17" width="8" customWidth="1"/>
    <col min="19" max="21" width="6.7109375" bestFit="1" customWidth="1"/>
    <col min="23" max="23" width="6.7109375" bestFit="1" customWidth="1"/>
    <col min="25" max="25" width="6.7109375" customWidth="1"/>
    <col min="26" max="26" width="6.85546875" customWidth="1"/>
    <col min="27" max="27" width="6" customWidth="1"/>
    <col min="32" max="33" width="6.7109375" bestFit="1" customWidth="1"/>
    <col min="35" max="36" width="6.7109375" bestFit="1" customWidth="1"/>
  </cols>
  <sheetData>
    <row r="1" spans="1:37" s="8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5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>
      <c r="A2" s="32"/>
      <c r="B2" s="32"/>
      <c r="C2" s="106" t="s">
        <v>824</v>
      </c>
      <c r="D2" s="106"/>
      <c r="E2" s="106"/>
      <c r="F2" s="106"/>
      <c r="G2" s="106"/>
      <c r="H2" s="106"/>
      <c r="I2" s="106"/>
      <c r="J2" s="32"/>
      <c r="K2" s="35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8" customFormat="1">
      <c r="A3" s="32"/>
      <c r="B3" s="32"/>
      <c r="C3" s="36"/>
      <c r="D3" s="32"/>
      <c r="E3" s="32"/>
      <c r="F3" s="32"/>
      <c r="G3" s="32"/>
      <c r="H3" s="32"/>
      <c r="I3" s="32"/>
      <c r="J3" s="32"/>
      <c r="K3" s="35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8" customFormat="1">
      <c r="B4" s="157" t="s">
        <v>52</v>
      </c>
      <c r="C4" s="32"/>
      <c r="D4" s="32"/>
      <c r="E4" s="32"/>
      <c r="F4" s="32"/>
      <c r="G4" s="32"/>
      <c r="H4" s="32"/>
      <c r="I4" s="32"/>
      <c r="J4" s="32"/>
      <c r="K4" s="35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>
      <c r="B5" s="156" t="s">
        <v>53</v>
      </c>
      <c r="C5" s="32"/>
      <c r="D5" s="32"/>
      <c r="E5" s="32"/>
      <c r="F5" s="32"/>
      <c r="G5" s="32"/>
      <c r="H5" s="32"/>
      <c r="I5" s="32"/>
      <c r="J5" s="32"/>
      <c r="K5" s="35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8" customFormat="1">
      <c r="B6" s="156" t="s">
        <v>54</v>
      </c>
      <c r="C6" s="32"/>
      <c r="D6" s="32"/>
      <c r="E6" s="32"/>
      <c r="F6" s="32"/>
      <c r="G6" s="32"/>
      <c r="H6" s="32"/>
      <c r="I6" s="32"/>
      <c r="J6" s="32"/>
      <c r="K6" s="35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8" customFormat="1">
      <c r="B7" s="156" t="s">
        <v>814</v>
      </c>
      <c r="C7" s="32"/>
      <c r="D7" s="32"/>
      <c r="E7" s="32"/>
      <c r="F7" s="32"/>
      <c r="G7" s="32"/>
      <c r="H7" s="32"/>
      <c r="I7" s="32"/>
      <c r="J7" s="32"/>
      <c r="K7" s="35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8" customFormat="1">
      <c r="A8" s="158"/>
      <c r="B8" s="32"/>
      <c r="C8" s="32"/>
      <c r="D8" s="32"/>
      <c r="E8" s="32"/>
      <c r="F8" s="32"/>
      <c r="G8" s="32"/>
      <c r="H8" s="32"/>
      <c r="I8" s="32"/>
      <c r="J8" s="32"/>
      <c r="K8" s="35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5" customFormat="1" ht="29.25" customHeight="1">
      <c r="A9" s="39"/>
      <c r="B9" s="211"/>
      <c r="C9" s="211"/>
      <c r="D9" s="212"/>
      <c r="E9" s="207" t="s">
        <v>76</v>
      </c>
      <c r="F9" s="208"/>
      <c r="G9" s="208"/>
      <c r="H9" s="208"/>
      <c r="I9" s="208"/>
      <c r="J9" s="229"/>
      <c r="K9" s="214" t="s">
        <v>77</v>
      </c>
      <c r="L9" s="215"/>
      <c r="M9" s="215"/>
      <c r="N9" s="215"/>
      <c r="O9" s="216"/>
      <c r="P9" s="217" t="s">
        <v>78</v>
      </c>
      <c r="Q9" s="217"/>
      <c r="R9" s="217"/>
      <c r="S9" s="217"/>
      <c r="T9" s="217"/>
      <c r="U9" s="217"/>
      <c r="V9" s="218" t="s">
        <v>79</v>
      </c>
      <c r="W9" s="219"/>
      <c r="X9" s="219"/>
      <c r="Y9" s="220" t="s">
        <v>80</v>
      </c>
      <c r="Z9" s="220"/>
      <c r="AA9" s="213" t="s">
        <v>81</v>
      </c>
      <c r="AB9" s="213"/>
      <c r="AC9" s="213"/>
      <c r="AD9" s="213"/>
      <c r="AE9" s="213"/>
      <c r="AF9" s="213"/>
      <c r="AG9" s="213"/>
      <c r="AH9" s="213"/>
      <c r="AI9" s="213"/>
      <c r="AJ9" s="213"/>
      <c r="AK9" s="56"/>
    </row>
    <row r="10" spans="1:37" s="38" customFormat="1" ht="134.25" customHeight="1">
      <c r="A10" s="39" t="s">
        <v>86</v>
      </c>
      <c r="B10" s="40" t="s">
        <v>16</v>
      </c>
      <c r="C10" s="40" t="s">
        <v>17</v>
      </c>
      <c r="D10" s="40" t="s">
        <v>18</v>
      </c>
      <c r="E10" s="68" t="s">
        <v>59</v>
      </c>
      <c r="F10" s="68" t="s">
        <v>90</v>
      </c>
      <c r="G10" s="68" t="s">
        <v>60</v>
      </c>
      <c r="H10" s="42" t="s">
        <v>67</v>
      </c>
      <c r="I10" s="182" t="s">
        <v>0</v>
      </c>
      <c r="J10" s="184" t="s">
        <v>68</v>
      </c>
      <c r="K10" s="183" t="s">
        <v>19</v>
      </c>
      <c r="L10" s="91" t="s">
        <v>66</v>
      </c>
      <c r="M10" s="91" t="s">
        <v>673</v>
      </c>
      <c r="N10" s="43" t="s">
        <v>4</v>
      </c>
      <c r="O10" s="43" t="s">
        <v>6</v>
      </c>
      <c r="P10" s="50" t="s">
        <v>20</v>
      </c>
      <c r="Q10" s="50" t="s">
        <v>21</v>
      </c>
      <c r="R10" s="50" t="s">
        <v>22</v>
      </c>
      <c r="S10" s="50" t="s">
        <v>23</v>
      </c>
      <c r="T10" s="50" t="s">
        <v>24</v>
      </c>
      <c r="U10" s="50" t="s">
        <v>25</v>
      </c>
      <c r="V10" s="69" t="s">
        <v>92</v>
      </c>
      <c r="W10" s="69" t="s">
        <v>91</v>
      </c>
      <c r="X10" s="69" t="s">
        <v>29</v>
      </c>
      <c r="Y10" s="57" t="s">
        <v>9</v>
      </c>
      <c r="Z10" s="57" t="s">
        <v>10</v>
      </c>
      <c r="AA10" s="43" t="s">
        <v>26</v>
      </c>
      <c r="AB10" s="43" t="s">
        <v>64</v>
      </c>
      <c r="AC10" s="43" t="s">
        <v>65</v>
      </c>
      <c r="AD10" s="43" t="s">
        <v>63</v>
      </c>
      <c r="AE10" s="50" t="s">
        <v>27</v>
      </c>
      <c r="AF10" s="50" t="s">
        <v>28</v>
      </c>
      <c r="AG10" s="44" t="s">
        <v>70</v>
      </c>
      <c r="AH10" s="44" t="s">
        <v>71</v>
      </c>
      <c r="AI10" s="44" t="s">
        <v>73</v>
      </c>
      <c r="AJ10" s="44" t="s">
        <v>72</v>
      </c>
      <c r="AK10" s="185" t="s">
        <v>34</v>
      </c>
    </row>
    <row r="11" spans="1:37" s="8" customFormat="1">
      <c r="A11" s="28">
        <f>IF(ISBLANK(#REF!),"",IF(ISNUMBER(A10),A10+1,1))</f>
        <v>1</v>
      </c>
      <c r="B11" s="8" t="s">
        <v>450</v>
      </c>
      <c r="C11" s="8" t="s">
        <v>107</v>
      </c>
      <c r="D11" s="8" t="s">
        <v>167</v>
      </c>
      <c r="E11" s="8" t="s">
        <v>40</v>
      </c>
      <c r="F11" s="8" t="s">
        <v>88</v>
      </c>
      <c r="G11" s="8" t="s">
        <v>15</v>
      </c>
      <c r="H11" s="8" t="s">
        <v>12</v>
      </c>
      <c r="I11" s="8" t="s">
        <v>11</v>
      </c>
      <c r="J11" s="37">
        <v>39953</v>
      </c>
      <c r="K11" s="51">
        <v>6.24</v>
      </c>
      <c r="L11" s="12"/>
      <c r="M11" s="12"/>
      <c r="N11" s="12"/>
      <c r="O11" s="12"/>
      <c r="P11" s="8">
        <v>0</v>
      </c>
      <c r="Q11" s="8">
        <v>0</v>
      </c>
      <c r="R11" s="8">
        <v>0</v>
      </c>
      <c r="S11" s="8">
        <v>3</v>
      </c>
      <c r="T11" s="8">
        <v>4</v>
      </c>
      <c r="U11" s="8">
        <v>14</v>
      </c>
      <c r="V11" s="11"/>
      <c r="W11" s="85"/>
      <c r="X11" s="12"/>
      <c r="Y11" s="12" t="s">
        <v>14</v>
      </c>
      <c r="Z11" s="12" t="s">
        <v>14</v>
      </c>
      <c r="AA11" s="23">
        <f>IF(ISBLANK(#REF!),"",IF(K11&gt;5,ROUND(0.5*(K11-5),2),0))</f>
        <v>0.62</v>
      </c>
      <c r="AB11" s="23">
        <f>IF(ISBLANK(#REF!),"",IF(L11="ΝΑΙ",6,(IF(M11="ΝΑΙ",4,0))))</f>
        <v>0</v>
      </c>
      <c r="AC11" s="23">
        <f>IF(ISBLANK(#REF!),"",IF(E11="ΠΕ23",IF(N11="ΝΑΙ",3,(IF(O11="ΝΑΙ",2,0))),IF(N11="ΝΑΙ",3,(IF(O11="ΝΑΙ",2,0)))))</f>
        <v>0</v>
      </c>
      <c r="AD11" s="23">
        <f>IF(ISBLANK(#REF!),"",MAX(AB11:AC11))</f>
        <v>0</v>
      </c>
      <c r="AE11" s="23">
        <f>IF(ISBLANK(#REF!),"",MIN(3,0.5*INT((P11*12+Q11+ROUND(R11/30,0))/6)))</f>
        <v>0</v>
      </c>
      <c r="AF11" s="23">
        <f>IF(ISBLANK(#REF!),"",0.25*(S11*12+T11+ROUND(U11/30,0)))</f>
        <v>10</v>
      </c>
      <c r="AG11" s="27">
        <f>IF(ISBLANK(#REF!),"",IF(V11&gt;=67%,7,0))</f>
        <v>0</v>
      </c>
      <c r="AH11" s="27">
        <f>IF(ISBLANK(#REF!),"",IF(W11&gt;=1,7,0))</f>
        <v>0</v>
      </c>
      <c r="AI11" s="27">
        <f>IF(ISBLANK(#REF!),"",IF(X11="ΠΟΛΥΤΕΚΝΟΣ",7,IF(X11="ΤΡΙΤΕΚΝΟΣ",3,0)))</f>
        <v>0</v>
      </c>
      <c r="AJ11" s="27">
        <f>IF(ISBLANK(#REF!),"",MAX(AG11:AI11))</f>
        <v>0</v>
      </c>
      <c r="AK11" s="181">
        <f>IF(ISBLANK(#REF!),"",AA11+SUM(AD11:AF11,AJ11))</f>
        <v>10.62</v>
      </c>
    </row>
  </sheetData>
  <mergeCells count="7"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55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154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11">
    <cfRule type="expression" dxfId="153" priority="10">
      <formula>AND($E1="ΠΕ23",$H1="ΌΧΙ")</formula>
    </cfRule>
  </conditionalFormatting>
  <conditionalFormatting sqref="G1:G10 E1:E11">
    <cfRule type="expression" dxfId="152" priority="9">
      <formula>OR(AND($E1="ΠΕ23",$G1="ΑΠΑΙΤΕΙΤΑΙ"),AND($E1="ΠΕ25",$G1="ΔΕΝ ΑΠΑΙΤΕΙΤΑΙ"))</formula>
    </cfRule>
  </conditionalFormatting>
  <conditionalFormatting sqref="G1:H10">
    <cfRule type="expression" dxfId="151" priority="8">
      <formula>AND($G1="ΔΕΝ ΑΠΑΙΤΕΙΤΑΙ",$H1="ΌΧΙ")</formula>
    </cfRule>
  </conditionalFormatting>
  <conditionalFormatting sqref="E1:F10">
    <cfRule type="expression" dxfId="150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1">
    <cfRule type="expression" dxfId="149" priority="6">
      <formula>OR(AND($E11&lt;&gt;"ΠΕ23",$H11="ΝΑΙ",$I11="ΕΠΙΚΟΥΡΙΚΟΣ"),AND($E11&lt;&gt;"ΠΕ23",$H11="ΌΧΙ",$I11="ΚΥΡΙΟΣ"))</formula>
    </cfRule>
  </conditionalFormatting>
  <conditionalFormatting sqref="E11:G11">
    <cfRule type="expression" dxfId="148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">
    <cfRule type="expression" dxfId="147" priority="4">
      <formula>AND($E11="ΠΕ23",$H11="ΌΧΙ")</formula>
    </cfRule>
  </conditionalFormatting>
  <conditionalFormatting sqref="G11">
    <cfRule type="expression" dxfId="146" priority="3">
      <formula>OR(AND($E11="ΠΕ23",$G11="ΑΠΑΙΤΕΙΤΑΙ"),AND($E11="ΠΕ25",$G11="ΔΕΝ ΑΠΑΙΤΕΙΤΑΙ"))</formula>
    </cfRule>
  </conditionalFormatting>
  <conditionalFormatting sqref="G11:H11">
    <cfRule type="expression" dxfId="145" priority="2">
      <formula>AND($G11="ΔΕΝ ΑΠΑΙΤΕΙΤΑΙ",$H11="ΌΧΙ")</formula>
    </cfRule>
  </conditionalFormatting>
  <conditionalFormatting sqref="E11:F11">
    <cfRule type="expression" dxfId="144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">
      <formula1>0</formula1>
    </dataValidation>
    <dataValidation type="list" allowBlank="1" showInputMessage="1" showErrorMessage="1" sqref="F11">
      <formula1>ΑΕΙ_ΤΕΙ</formula1>
    </dataValidation>
    <dataValidation type="list" allowBlank="1" showInputMessage="1" showErrorMessage="1" sqref="G11">
      <formula1>ΑΠΑΙΤΕΙΤΑΙ_ΔΕΝ_ΑΠΑΙΤΕΙΤΑΙ</formula1>
    </dataValidation>
    <dataValidation type="list" allowBlank="1" showInputMessage="1" showErrorMessage="1" sqref="E11">
      <formula1>ΚΛΑΔΟΣ_ΕΕΠ</formula1>
    </dataValidation>
    <dataValidation type="decimal" allowBlank="1" showInputMessage="1" showErrorMessage="1" sqref="K11">
      <formula1>0</formula1>
      <formula2>10</formula2>
    </dataValidation>
    <dataValidation type="list" allowBlank="1" showInputMessage="1" showErrorMessage="1" sqref="X11">
      <formula1>ΠΟΛΥΤΕΚΝΟΣ_ΤΡΙΤΕΚΝΟΣ</formula1>
    </dataValidation>
    <dataValidation type="whole" allowBlank="1" showInputMessage="1" showErrorMessage="1" sqref="U11 R11">
      <formula1>0</formula1>
      <formula2>29</formula2>
    </dataValidation>
    <dataValidation type="whole" allowBlank="1" showInputMessage="1" showErrorMessage="1" sqref="T11 Q11">
      <formula1>0</formula1>
      <formula2>11</formula2>
    </dataValidation>
    <dataValidation type="whole" allowBlank="1" showInputMessage="1" showErrorMessage="1" sqref="S11 P11">
      <formula1>0</formula1>
      <formula2>40</formula2>
    </dataValidation>
    <dataValidation type="list" allowBlank="1" showInputMessage="1" showErrorMessage="1" sqref="Y11:Z11 L11:O11 H11">
      <formula1>NAI_OXI</formula1>
    </dataValidation>
    <dataValidation type="list" allowBlank="1" showInputMessage="1" showErrorMessage="1" sqref="I11">
      <formula1>ΚΑΤΗΓΟΡΙΑ_ΠΙΝΑΚΑ</formula1>
    </dataValidation>
    <dataValidation type="decimal" allowBlank="1" showInputMessage="1" showErrorMessage="1" sqref="V11">
      <formula1>0</formula1>
      <formula2>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Περιοχές με ονόματα</vt:lpstr>
      </vt:variant>
      <vt:variant>
        <vt:i4>14</vt:i4>
      </vt:variant>
    </vt:vector>
  </HeadingPairs>
  <TitlesOfParts>
    <vt:vector size="32" baseType="lpstr">
      <vt:lpstr>Τιμές</vt:lpstr>
      <vt:lpstr>ΕΕΠ</vt:lpstr>
      <vt:lpstr>ΕΒΠ</vt:lpstr>
      <vt:lpstr>ΠΕ21-26 ΚΥΡΙΟΣ</vt:lpstr>
      <vt:lpstr>ΠΕ21-26 ΕΠΙΚΟΥΡΙΚΟΣ</vt:lpstr>
      <vt:lpstr>ΠΕ22</vt:lpstr>
      <vt:lpstr>ΠΕ23 ΚΥΡΙΟΣ</vt:lpstr>
      <vt:lpstr>ΠΕ23 ΕΠΙΚΟΥΡΙΚΟΣ</vt:lpstr>
      <vt:lpstr>ΠΕ24</vt:lpstr>
      <vt:lpstr>ΠΕ25 ΚΥΡΙΟΣ</vt:lpstr>
      <vt:lpstr>ΠΕ25 ΕΠΙΚΟΥΡΙΚΟΣ</vt:lpstr>
      <vt:lpstr>ΠΕ28 ΚΥΡΙΟΣ</vt:lpstr>
      <vt:lpstr>ΠΕ28 ΕΠΙΚΟΥΡΙΚΟΣ</vt:lpstr>
      <vt:lpstr>ΠΕ29 ΚΥΡΙΟΣ</vt:lpstr>
      <vt:lpstr>ΠΕ29 ΕΠΙΚΟΥΡΙΚΟΣ</vt:lpstr>
      <vt:lpstr>ΠΕ30 ΚΥΡΙΟΣ</vt:lpstr>
      <vt:lpstr>ΠΕ30 ΕΠΙΚΟΥΡΙΚΟΣ</vt:lpstr>
      <vt:lpstr>ΑΠΟΡΡΙΠΤΕΟΙ</vt:lpstr>
      <vt:lpstr>NAI_OXI</vt:lpstr>
      <vt:lpstr>ΑΔΤ_ΔΙΑΒΑΤΗΡΙΟ</vt:lpstr>
      <vt:lpstr>ΑΕΙ_ΤΕΙ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 </cp:lastModifiedBy>
  <cp:lastPrinted>2017-05-18T05:34:07Z</cp:lastPrinted>
  <dcterms:created xsi:type="dcterms:W3CDTF">2016-07-15T07:50:33Z</dcterms:created>
  <dcterms:modified xsi:type="dcterms:W3CDTF">2017-06-14T11:18:03Z</dcterms:modified>
</cp:coreProperties>
</file>